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12.17\zaisei\照会回答●●\【all】R03年度\203_【照会：３月４日(金)〆切】令和２年度財政状況資料集の作成及び内容確認について\"/>
    </mc:Choice>
  </mc:AlternateContent>
  <bookViews>
    <workbookView xWindow="0" yWindow="0" windowWidth="20490" windowHeight="7155"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9"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E35" i="10"/>
  <c r="AM35" i="10"/>
  <c r="U35" i="10"/>
  <c r="C35" i="10"/>
  <c r="BW34" i="10"/>
  <c r="BW35" i="10" s="1"/>
  <c r="BW36"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<sst xmlns="http://schemas.openxmlformats.org/spreadsheetml/2006/main" count="1140" uniqueCount="629">
  <si>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</si>
  <si>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</si>
  <si>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</si>
  <si>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</si>
  <si>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</si>
  <si>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</si>
  <si>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</si>
  <si>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</si>
  <si>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</si>
  <si>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</si>
  <si>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</si>
  <si>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</si>
  <si>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</si>
  <si>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</si>
  <si>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</si>
  <si>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</si>
  <si>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</si>
  <si>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</si>
  <si>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</si>
  <si>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</si>
  <si>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</si>
  <si>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</si>
  <si>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</si>
  <si>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</si>
  <si>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</si>
  <si>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</si>
  <si>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</si>
  <si>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</si>
  <si>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</si>
  <si>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</si>
  <si>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</si>
  <si>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</si>
  <si>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</si>
  <si>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</si>
  <si>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</si>
  <si>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</si>
  <si>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</si>
  <si>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</si>
  <si>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</si>
  <si>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</si>
  <si>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</si>
  <si>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</si>
  <si>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</si>
  <si>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</si>
  <si>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</si>
  <si>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</si>
  <si>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</si>
  <si>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</si>
  <si>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</si>
  <si>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</si>
  <si>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</si>
  <si>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</si>
  <si>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</si>
  <si>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</si>
  <si>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</si>
  <si>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</si>
  <si>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</si>
  <si>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</si>
  <si>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</si>
  <si>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</si>
  <si>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</si>
  <si>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</si>
  <si>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</si>
  <si>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</si>
  <si>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</si>
  <si>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</si>
  <si>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</si>
  <si>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</si>
  <si>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</si>
  <si>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</si>
  <si>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</si>
  <si>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</si>
  <si>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</si>
  <si>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</si>
  <si>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</si>
  <si>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</si>
  <si>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</si>
  <si>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</si>
  <si>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</si>
  <si>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</si>
  <si>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</si>
  <si>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</si>
  <si>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</si>
  <si>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</si>
  <si>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</si>
  <si>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</si>
  <si>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</si>
  <si>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</si>
  <si>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</si>
  <si>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</si>
  <si>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</si>
  <si>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</si>
  <si>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</si>
  <si>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</si>
  <si>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</si>
  <si>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</si>
  <si>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</si>
  <si>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鹿児島市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</si>
  <si>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</si>
  <si>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</si>
  <si>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</si>
  <si>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</si>
  <si>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</si>
  <si>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</si>
  <si>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</si>
  <si>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</si>
  <si>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</si>
  <si>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</si>
  <si>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</si>
  <si>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</si>
  <si>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</si>
  <si>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</si>
  <si>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</si>
  <si>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</si>
  <si>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</si>
  <si>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</si>
  <si>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</si>
  <si>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</si>
  <si>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</si>
  <si>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</si>
  <si>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</si>
  <si>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</si>
  <si>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</si>
  <si>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</si>
  <si>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</si>
  <si>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</si>
  <si>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</si>
  <si>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</si>
  <si>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</si>
  <si>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</si>
  <si>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</si>
  <si>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</si>
  <si>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</si>
  <si>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</si>
  <si>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</si>
  <si>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</si>
  <si>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</si>
  <si>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</si>
  <si>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</si>
  <si>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</si>
  <si>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</si>
  <si>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</si>
  <si>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</si>
  <si>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</si>
  <si>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</si>
  <si>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</si>
  <si>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</si>
  <si>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</si>
  <si>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</si>
  <si>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</si>
  <si>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</si>
  <si>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</si>
  <si>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</si>
  <si>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</si>
  <si>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</si>
  <si>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</si>
  <si>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</si>
  <si>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</si>
  <si>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</si>
  <si>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</si>
  <si>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</si>
  <si>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</si>
  <si>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</si>
  <si>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</si>
  <si>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</si>
  <si>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</si>
  <si>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</si>
  <si>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</si>
  <si>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</si>
  <si>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</si>
  <si>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</si>
  <si>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</si>
  <si>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</si>
  <si>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</si>
  <si>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</si>
  <si>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</si>
  <si>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</si>
  <si>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</si>
  <si>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</si>
  <si>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</si>
  <si>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</si>
  <si>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</si>
  <si>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</si>
  <si>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</si>
  <si>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</si>
  <si>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</si>
  <si>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</si>
  <si>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</si>
  <si>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</si>
  <si>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</si>
  <si>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</si>
  <si>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</si>
  <si>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</si>
  <si>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</si>
  <si>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</si>
  <si>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</si>
  <si>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</si>
  <si>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</si>
  <si>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</si>
  <si>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</si>
  <si>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</si>
  <si>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</si>
  <si>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</si>
  <si>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</si>
  <si>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</si>
  <si>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</si>
  <si>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</si>
  <si>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</si>
  <si>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</si>
  <si>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</si>
  <si>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</si>
  <si>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</si>
  <si>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</si>
  <si>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鹿児島県鹿児島市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</si>
  <si>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</si>
  <si>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</si>
  <si>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</si>
  <si>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</si>
  <si>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</si>
  <si>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</si>
  <si>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</si>
  <si>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</si>
  <si>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</si>
  <si>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</si>
  <si>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</si>
  <si>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</si>
  <si>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</si>
  <si>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</si>
  <si>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</si>
  <si>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</si>
  <si>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</si>
  <si>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</si>
  <si>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</si>
  <si>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</si>
  <si>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</si>
  <si>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</si>
  <si>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</si>
  <si>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</si>
  <si>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</si>
  <si>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</si>
  <si>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</si>
  <si>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</si>
  <si>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</si>
  <si>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</si>
  <si>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</si>
  <si>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</si>
  <si>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</si>
  <si>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</si>
  <si>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</si>
  <si>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</si>
  <si>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</si>
  <si>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</si>
  <si>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</si>
  <si>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</si>
  <si>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</si>
  <si>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</si>
  <si>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</si>
  <si>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</si>
  <si>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</si>
  <si>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</si>
  <si>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</si>
  <si>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</si>
  <si>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</si>
  <si>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</si>
  <si>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</si>
  <si>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</si>
  <si>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</si>
  <si>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</si>
  <si>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</si>
  <si>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</si>
  <si>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</si>
  <si>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</si>
  <si>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</si>
  <si>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</si>
  <si>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</si>
  <si>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</si>
  <si>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</si>
  <si>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</si>
  <si>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</si>
  <si>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</si>
  <si>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</si>
  <si>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</si>
  <si>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</si>
  <si>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</si>
  <si>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</si>
  <si>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</si>
  <si>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</si>
  <si>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</si>
  <si>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</si>
  <si>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</si>
  <si>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</si>
  <si>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</si>
  <si>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</si>
  <si>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</si>
  <si>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</si>
  <si>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</si>
  <si>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</si>
  <si>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</si>
  <si>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</si>
  <si>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</si>
  <si>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</si>
  <si>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</si>
  <si>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</si>
  <si>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</si>
  <si>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</si>
  <si>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</si>
  <si>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</si>
  <si>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</si>
  <si>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</si>
  <si>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</si>
  <si>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</si>
  <si>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</si>
  <si>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</si>
  <si>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</si>
  <si>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</si>
  <si>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</si>
  <si>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</si>
  <si>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</si>
  <si>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</si>
  <si>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</si>
  <si>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</si>
  <si>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</si>
  <si>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</si>
  <si>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</si>
  <si>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</si>
  <si>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</si>
  <si>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</si>
  <si>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</si>
  <si>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</si>
  <si>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</si>
  <si>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</si>
  <si>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</si>
  <si>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</si>
  <si>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</si>
  <si>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</si>
  <si>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</si>
  <si>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</si>
  <si>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</si>
  <si>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</si>
  <si>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</si>
  <si>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</si>
  <si>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</si>
  <si>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</si>
  <si>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</si>
  <si>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</si>
  <si>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</si>
  <si>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</si>
  <si>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</si>
  <si>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</si>
  <si>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</si>
  <si>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</si>
  <si>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</si>
  <si>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</si>
  <si>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</si>
  <si>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</si>
  <si>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</si>
  <si>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</si>
  <si>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</si>
  <si>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</si>
  <si>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</si>
  <si>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</si>
  <si>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</si>
  <si>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</si>
  <si>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</si>
  <si>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</si>
  <si>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</si>
  <si>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</si>
  <si>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</si>
  <si>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</si>
  <si>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</si>
  <si>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鹿児島県鹿児島市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</si>
  <si>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</si>
  <si>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</si>
  <si>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</si>
  <si>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</si>
  <si>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</si>
  <si>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</si>
  <si>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</si>
  <si>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</si>
  <si>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</si>
  <si>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</si>
  <si>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</si>
  <si>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</si>
  <si>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</si>
  <si>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</si>
  <si>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</si>
  <si>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</si>
  <si>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</si>
  <si>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</si>
  <si>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</si>
  <si>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</si>
  <si>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鹿児島市土地区画整理事業清算特別会計</t>
    <phoneticPr fontId="5"/>
  </si>
  <si>
    <t>鹿児島市地域下水道事業特別会計</t>
    <phoneticPr fontId="5"/>
  </si>
  <si>
    <t>鹿児島市母子父子寡婦福祉資金貸付事業特別会計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</si>
  <si>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</si>
  <si>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</si>
  <si>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</si>
  <si>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</si>
  <si>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</si>
  <si>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</si>
  <si>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</si>
  <si>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</si>
  <si>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</si>
  <si>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</si>
  <si>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</si>
  <si>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</si>
  <si>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</si>
  <si>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</si>
  <si>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鹿児島市国民健康保険事業特別会計</t>
    <phoneticPr fontId="5"/>
  </si>
  <si>
    <t>鹿児島市介護保険特別会計</t>
    <phoneticPr fontId="5"/>
  </si>
  <si>
    <t>鹿児島市後期高齢者医療特別会計</t>
    <phoneticPr fontId="5"/>
  </si>
  <si>
    <t>鹿児島市病院事業特別会計</t>
    <phoneticPr fontId="5"/>
  </si>
  <si>
    <t>法適用企業</t>
    <phoneticPr fontId="5"/>
  </si>
  <si>
    <t>鹿児島市交通事業特別会計</t>
    <phoneticPr fontId="5"/>
  </si>
  <si>
    <t>法適用企業</t>
    <phoneticPr fontId="5"/>
  </si>
  <si>
    <t>鹿児島市水道事業特別会計</t>
    <phoneticPr fontId="5"/>
  </si>
  <si>
    <t>法適用企業</t>
    <phoneticPr fontId="5"/>
  </si>
  <si>
    <t>鹿児島市工業用水道事業特別会計</t>
    <phoneticPr fontId="5"/>
  </si>
  <si>
    <t>鹿児島市公共下水道事業特別会計</t>
    <phoneticPr fontId="5"/>
  </si>
  <si>
    <t>鹿児島市船舶事業特別会計</t>
    <phoneticPr fontId="5"/>
  </si>
  <si>
    <t>法適用企業</t>
    <phoneticPr fontId="5"/>
  </si>
  <si>
    <t>鹿児島市中央卸売市場特別会計</t>
    <phoneticPr fontId="5"/>
  </si>
  <si>
    <t>法非適用企業</t>
    <phoneticPr fontId="5"/>
  </si>
  <si>
    <t>鹿児島市桜島観光施設特別会計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</si>
  <si>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</si>
  <si>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</si>
  <si>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</si>
  <si>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</si>
  <si>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</si>
  <si>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</si>
  <si>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</si>
  <si>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</si>
  <si>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</si>
  <si>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</si>
  <si>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</si>
  <si>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</si>
  <si>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</si>
  <si>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</si>
  <si>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</si>
  <si>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</si>
  <si>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</si>
  <si>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</si>
  <si>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</si>
  <si>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</si>
  <si>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</si>
  <si>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</si>
  <si>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</si>
  <si>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</si>
  <si>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</si>
  <si>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</si>
  <si>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</si>
  <si>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</si>
  <si>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</si>
  <si>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</si>
  <si>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</si>
  <si>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</si>
  <si>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</si>
  <si>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</si>
  <si>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</si>
  <si>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</si>
  <si>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</si>
  <si>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</si>
  <si>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</si>
  <si>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</si>
  <si>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</si>
  <si>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</si>
  <si>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</si>
  <si>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</si>
  <si>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</si>
  <si>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</si>
  <si>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</si>
  <si>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</si>
  <si>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</si>
  <si>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</si>
  <si>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</si>
  <si>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</si>
  <si>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</si>
  <si>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</si>
  <si>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</si>
  <si>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</si>
  <si>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</si>
  <si>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</si>
  <si>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</si>
  <si>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</si>
  <si>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</si>
  <si>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</si>
  <si>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</si>
  <si>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</si>
  <si>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</si>
  <si>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</si>
  <si>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</si>
  <si>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</si>
  <si>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鹿児島市公共下水道事業特別会計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</si>
  <si>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</si>
  <si>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</si>
  <si>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鹿児島市病院事業特別会計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</si>
  <si>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</si>
  <si>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</si>
  <si>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</si>
  <si>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</si>
  <si>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</si>
  <si>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</si>
  <si>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</si>
  <si>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</si>
  <si>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</si>
  <si>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</si>
  <si>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</si>
  <si>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</si>
  <si>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</si>
  <si>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</si>
  <si>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</si>
  <si>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</si>
  <si>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</si>
  <si>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</si>
  <si>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</si>
  <si>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</si>
  <si>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</si>
  <si>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</si>
  <si>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</si>
  <si>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</si>
  <si>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</si>
  <si>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</si>
  <si>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</si>
  <si>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</si>
  <si>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</si>
  <si>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</si>
  <si>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</si>
  <si>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</si>
  <si>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</si>
  <si>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</si>
  <si>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</si>
  <si>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</si>
  <si>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</si>
  <si>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</si>
  <si>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</si>
  <si>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</si>
  <si>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</si>
  <si>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</si>
  <si>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</si>
  <si>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</si>
  <si>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</si>
  <si>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</si>
  <si>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</si>
  <si>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</si>
  <si>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</si>
  <si>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</si>
  <si>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</si>
  <si>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</si>
  <si>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</si>
  <si>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</si>
  <si>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</si>
  <si>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</si>
  <si>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</si>
  <si>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</si>
  <si>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</si>
  <si>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</si>
  <si>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</si>
  <si>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</si>
  <si>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</si>
  <si>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</si>
  <si>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</si>
  <si>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</si>
  <si>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</si>
  <si>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</si>
  <si>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</si>
  <si>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</si>
  <si>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</si>
  <si>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</si>
  <si>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</si>
  <si>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</si>
  <si>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</si>
  <si>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</si>
  <si>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</si>
  <si>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</si>
  <si>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</si>
  <si>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</si>
  <si>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</si>
  <si>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</si>
  <si>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</si>
  <si>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</si>
  <si>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</si>
  <si>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</si>
  <si>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0.98</t>
  </si>
  <si>
    <t>▲ 1.07</t>
  </si>
  <si>
    <t>▲ 2.68</t>
  </si>
  <si>
    <t>鹿児島市国民健康保険事業特別会計</t>
  </si>
  <si>
    <t>▲ 4.09</t>
  </si>
  <si>
    <t>▲ 2.89</t>
  </si>
  <si>
    <t>▲ 2.37</t>
  </si>
  <si>
    <t>▲ 2.40</t>
  </si>
  <si>
    <t>▲ 2.85</t>
  </si>
  <si>
    <t>鹿児島市病院事業特別会計</t>
  </si>
  <si>
    <t>鹿児島市水道事業特別会計</t>
  </si>
  <si>
    <t>鹿児島市公共下水道事業特別会計</t>
  </si>
  <si>
    <t>一般会計</t>
  </si>
  <si>
    <t>鹿児島市介護保険特別会計</t>
  </si>
  <si>
    <t>鹿児島市中央卸売市場特別会計</t>
  </si>
  <si>
    <t>鹿児島市工業用水道事業特別会計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</si>
  <si>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</si>
  <si>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</si>
  <si>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</si>
  <si>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</si>
  <si>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</si>
  <si>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</si>
  <si>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</si>
  <si>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</si>
  <si>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かごしま教育文化振興財団</t>
    <rPh sb="4" eb="12">
      <t>キョウイクブンカシンコウザイダン</t>
    </rPh>
    <phoneticPr fontId="2"/>
  </si>
  <si>
    <t>-</t>
    <phoneticPr fontId="2"/>
  </si>
  <si>
    <t>鹿児島市中小企業勤労者福祉サービスセンター</t>
  </si>
  <si>
    <t>‐</t>
    <phoneticPr fontId="2"/>
  </si>
  <si>
    <t>鹿児島市水族館公社</t>
  </si>
  <si>
    <t>まちづくり鹿児島</t>
  </si>
  <si>
    <t>公益財団法人鹿児島市環境サービス財団</t>
    <rPh sb="0" eb="2">
      <t>コウエキ</t>
    </rPh>
    <rPh sb="2" eb="4">
      <t>ザイダン</t>
    </rPh>
    <rPh sb="4" eb="6">
      <t>ホウジン</t>
    </rPh>
    <rPh sb="6" eb="10">
      <t>カゴシマシ</t>
    </rPh>
    <rPh sb="10" eb="12">
      <t>カンキョウ</t>
    </rPh>
    <rPh sb="16" eb="18">
      <t>ザイダン</t>
    </rPh>
    <phoneticPr fontId="2"/>
  </si>
  <si>
    <t>鹿児島まちづくり土地区画整理協会</t>
    <rPh sb="0" eb="3">
      <t>カゴシマ</t>
    </rPh>
    <rPh sb="8" eb="16">
      <t>トチクカクセイリキョウカイ</t>
    </rPh>
    <phoneticPr fontId="2"/>
  </si>
  <si>
    <t>鹿児島市健康交流促進財団</t>
    <rPh sb="0" eb="4">
      <t>カゴシマシ</t>
    </rPh>
    <rPh sb="4" eb="6">
      <t>ケンコウ</t>
    </rPh>
    <rPh sb="6" eb="8">
      <t>コウリュウ</t>
    </rPh>
    <rPh sb="8" eb="10">
      <t>ソクシン</t>
    </rPh>
    <rPh sb="10" eb="12">
      <t>ザイダン</t>
    </rPh>
    <phoneticPr fontId="2"/>
  </si>
  <si>
    <t>鹿児島中央地下駐車場</t>
    <rPh sb="0" eb="10">
      <t>カゴシマチュウオウチカチュウシャジョウ</t>
    </rPh>
    <phoneticPr fontId="2"/>
  </si>
  <si>
    <t>西郷南洲顕彰会</t>
  </si>
  <si>
    <t>鹿児島観光コンベンション協会</t>
  </si>
  <si>
    <t>鹿児島市国際交流財団</t>
    <rPh sb="0" eb="4">
      <t>カゴシマシ</t>
    </rPh>
    <rPh sb="4" eb="10">
      <t>コクサイコウリュウザイダン</t>
    </rPh>
    <phoneticPr fontId="2"/>
  </si>
  <si>
    <t>かごしま環境未来財団</t>
  </si>
  <si>
    <t>建設事業基金</t>
    <rPh sb="0" eb="2">
      <t>ケンセツ</t>
    </rPh>
    <rPh sb="2" eb="4">
      <t>ジギョウ</t>
    </rPh>
    <rPh sb="4" eb="6">
      <t>キキン</t>
    </rPh>
    <phoneticPr fontId="19"/>
  </si>
  <si>
    <t>高齢者福祉施設管理基金</t>
    <rPh sb="0" eb="3">
      <t>コウレイシャ</t>
    </rPh>
    <rPh sb="3" eb="5">
      <t>フクシ</t>
    </rPh>
    <rPh sb="5" eb="7">
      <t>シセツ</t>
    </rPh>
    <rPh sb="7" eb="9">
      <t>カンリ</t>
    </rPh>
    <rPh sb="9" eb="11">
      <t>キキン</t>
    </rPh>
    <phoneticPr fontId="19"/>
  </si>
  <si>
    <t>文学振興基金</t>
    <rPh sb="0" eb="2">
      <t>ブンガク</t>
    </rPh>
    <rPh sb="2" eb="4">
      <t>シンコウ</t>
    </rPh>
    <rPh sb="4" eb="6">
      <t>キキン</t>
    </rPh>
    <phoneticPr fontId="19"/>
  </si>
  <si>
    <t>合併まちづくり基金</t>
    <rPh sb="0" eb="2">
      <t>ガッペイ</t>
    </rPh>
    <rPh sb="7" eb="9">
      <t>キキン</t>
    </rPh>
    <phoneticPr fontId="19"/>
  </si>
  <si>
    <t>国際交流基金</t>
    <rPh sb="0" eb="2">
      <t>コクサイ</t>
    </rPh>
    <rPh sb="2" eb="4">
      <t>コウリュウ</t>
    </rPh>
    <rPh sb="4" eb="6">
      <t>キキン</t>
    </rPh>
    <phoneticPr fontId="19"/>
  </si>
  <si>
    <t>鹿児島市スポーツ振興協会</t>
    <rPh sb="0" eb="4">
      <t>カゴシマシ</t>
    </rPh>
    <rPh sb="8" eb="12">
      <t>シンコウキョウカイ</t>
    </rPh>
    <phoneticPr fontId="2"/>
  </si>
  <si>
    <t>鹿児島県市町村総合事務組合</t>
    <phoneticPr fontId="2"/>
  </si>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</sst>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82A5-4609-9D46-BB12A1A85D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51553</c:v>
                </c:pt>
                <c:pt idx="1">
                  <c:v>53339</c:v>
                </c:pt>
                <c:pt idx="2">
                  <c:v>51611</c:v>
                </c:pt>
                <c:pt idx="3">
                  <c:v>66874</c:v>
                </c:pt>
                <c:pt idx="4">
                  <c:v>80771</c:v>
                </c:pt>
              </c:numCache>
            </c:numRef>
          </c:val>
          <c:smooth val="0"/>
          <c:extLst>
            <c:ext xmlns:c16="http://schemas.microsoft.com/office/drawing/2014/chart" uri="{C3380CC4-5D6E-409C-BE32-E72D297353CC}">
              <c16:uniqueId val="{00000001-82A5-4609-9D46-BB12A1A85D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4.47</c:v>
                </c:pt>
                <c:pt idx="1">
                  <c:v>4.51</c:v>
                </c:pt>
                <c:pt idx="2">
                  <c:v>4.54</c:v>
                </c:pt>
                <c:pt idx="3">
                  <c:v>3.35</c:v>
                </c:pt>
                <c:pt idx="4">
                  <c:v>3.37</c:v>
                </c:pt>
              </c:numCache>
            </c:numRef>
          </c:val>
          <c:extLst>
            <c:ext xmlns:c16="http://schemas.microsoft.com/office/drawing/2014/chart" uri="{C3380CC4-5D6E-409C-BE32-E72D297353CC}">
              <c16:uniqueId val="{00000000-A649-40BE-A46B-03E8DE43E4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9.42</c:v>
                </c:pt>
                <c:pt idx="1">
                  <c:v>9.39</c:v>
                </c:pt>
                <c:pt idx="2">
                  <c:v>8.17</c:v>
                </c:pt>
                <c:pt idx="3">
                  <c:v>6.62</c:v>
                </c:pt>
                <c:pt idx="4">
                  <c:v>7.51</c:v>
                </c:pt>
              </c:numCache>
            </c:numRef>
          </c:val>
          <c:extLst>
            <c:ext xmlns:c16="http://schemas.microsoft.com/office/drawing/2014/chart" uri="{C3380CC4-5D6E-409C-BE32-E72D297353CC}">
              <c16:uniqueId val="{00000001-A649-40BE-A46B-03E8DE43E4D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-0.98</c:v>
                </c:pt>
                <c:pt idx="1">
                  <c:v>0.06</c:v>
                </c:pt>
                <c:pt idx="2">
                  <c:v>-1.07</c:v>
                </c:pt>
                <c:pt idx="3">
                  <c:v>-2.68</c:v>
                </c:pt>
                <c:pt idx="4">
                  <c:v>1.07</c:v>
                </c:pt>
              </c:numCache>
            </c:numRef>
          </c:val>
          <c:smooth val="0"/>
          <c:extLst>
            <c:ext xmlns:c16="http://schemas.microsoft.com/office/drawing/2014/chart" uri="{C3380CC4-5D6E-409C-BE32-E72D297353CC}">
              <c16:uniqueId val="{00000002-A649-40BE-A46B-03E8DE43E4D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3.22</c:v>
                </c:pt>
                <c:pt idx="2">
                  <c:v>#N/A</c:v>
                </c:pt>
                <c:pt idx="3">
                  <c:v>2.25</c:v>
                </c:pt>
                <c:pt idx="4">
                  <c:v>#N/A</c:v>
                </c:pt>
                <c:pt idx="5">
                  <c:v>1.41</c:v>
                </c:pt>
                <c:pt idx="6">
                  <c:v>#N/A</c:v>
                </c:pt>
                <c:pt idx="7">
                  <c:v>0.9</c:v>
                </c:pt>
                <c:pt idx="8">
                  <c:v>#N/A</c:v>
                </c:pt>
                <c:pt idx="9">
                  <c:v>0.18</c:v>
                </c:pt>
              </c:numCache>
            </c:numRef>
          </c:val>
          <c:extLst>
            <c:ext xmlns:c16="http://schemas.microsoft.com/office/drawing/2014/chart" uri="{C3380CC4-5D6E-409C-BE32-E72D297353CC}">
              <c16:uniqueId val="{00000000-23DB-4A27-943A-0401D4F5D8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DB-4A27-943A-0401D4F5D842}"/>
            </c:ext>
          </c:extLst>
        </c:ser>
        <c:ser>
          <c:idx val="2"/>
          <c:order val="2"/>
          <c:tx>
            <c:strRef>
              <c:f>データシート!$A$29</c:f>
              <c:strCache>
                <c:ptCount val="1"/>
                <c:pt idx="0">
                  <c:v>鹿児島市工業用水道事業特別会計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0.08</c:v>
                </c:pt>
                <c:pt idx="2">
                  <c:v>#N/A</c:v>
                </c:pt>
                <c:pt idx="3">
                  <c:v>0.09</c:v>
                </c:pt>
                <c:pt idx="4">
                  <c:v>#N/A</c:v>
                </c:pt>
                <c:pt idx="5">
                  <c:v>0.09</c:v>
                </c:pt>
                <c:pt idx="6">
                  <c:v>#N/A</c:v>
                </c:pt>
                <c:pt idx="7">
                  <c:v>0.09</c:v>
                </c:pt>
                <c:pt idx="8">
                  <c:v>#N/A</c:v>
                </c:pt>
                <c:pt idx="9">
                  <c:v>0.09</c:v>
                </c:pt>
              </c:numCache>
            </c:numRef>
          </c:val>
          <c:extLst>
            <c:ext xmlns:c16="http://schemas.microsoft.com/office/drawing/2014/chart" uri="{C3380CC4-5D6E-409C-BE32-E72D297353CC}">
              <c16:uniqueId val="{00000002-23DB-4A27-943A-0401D4F5D842}"/>
            </c:ext>
          </c:extLst>
        </c:ser>
        <c:ser>
          <c:idx val="3"/>
          <c:order val="3"/>
          <c:tx>
            <c:strRef>
              <c:f>データシート!$A$30</c:f>
              <c:strCache>
                <c:ptCount val="1"/>
                <c:pt idx="0">
                  <c:v>鹿児島市中央卸売市場特別会計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0.28000000000000003</c:v>
                </c:pt>
              </c:numCache>
            </c:numRef>
          </c:val>
          <c:extLst>
            <c:ext xmlns:c16="http://schemas.microsoft.com/office/drawing/2014/chart" uri="{C3380CC4-5D6E-409C-BE32-E72D297353CC}">
              <c16:uniqueId val="{00000003-23DB-4A27-943A-0401D4F5D842}"/>
            </c:ext>
          </c:extLst>
        </c:ser>
        <c:ser>
          <c:idx val="4"/>
          <c:order val="4"/>
          <c:tx>
            <c:strRef>
              <c:f>データシート!$A$31</c:f>
              <c:strCache>
                <c:ptCount val="1"/>
                <c:pt idx="0">
                  <c:v>鹿児島市介護保険特別会計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0.49</c:v>
                </c:pt>
                <c:pt idx="2">
                  <c:v>#N/A</c:v>
                </c:pt>
                <c:pt idx="3">
                  <c:v>1.0900000000000001</c:v>
                </c:pt>
                <c:pt idx="4">
                  <c:v>#N/A</c:v>
                </c:pt>
                <c:pt idx="5">
                  <c:v>1.07</c:v>
                </c:pt>
                <c:pt idx="6">
                  <c:v>#N/A</c:v>
                </c:pt>
                <c:pt idx="7">
                  <c:v>0.34</c:v>
                </c:pt>
                <c:pt idx="8">
                  <c:v>#N/A</c:v>
                </c:pt>
                <c:pt idx="9">
                  <c:v>0.59</c:v>
                </c:pt>
              </c:numCache>
            </c:numRef>
          </c:val>
          <c:extLst>
            <c:ext xmlns:c16="http://schemas.microsoft.com/office/drawing/2014/chart" uri="{C3380CC4-5D6E-409C-BE32-E72D297353CC}">
              <c16:uniqueId val="{00000004-23DB-4A27-943A-0401D4F5D842}"/>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4.1100000000000003</c:v>
                </c:pt>
                <c:pt idx="2">
                  <c:v>#N/A</c:v>
                </c:pt>
                <c:pt idx="3">
                  <c:v>4.2699999999999996</c:v>
                </c:pt>
                <c:pt idx="4">
                  <c:v>#N/A</c:v>
                </c:pt>
                <c:pt idx="5">
                  <c:v>4.4800000000000004</c:v>
                </c:pt>
                <c:pt idx="6">
                  <c:v>#N/A</c:v>
                </c:pt>
                <c:pt idx="7">
                  <c:v>3.32</c:v>
                </c:pt>
                <c:pt idx="8">
                  <c:v>#N/A</c:v>
                </c:pt>
                <c:pt idx="9">
                  <c:v>3.26</c:v>
                </c:pt>
              </c:numCache>
            </c:numRef>
          </c:val>
          <c:extLst>
            <c:ext xmlns:c16="http://schemas.microsoft.com/office/drawing/2014/chart" uri="{C3380CC4-5D6E-409C-BE32-E72D297353CC}">
              <c16:uniqueId val="{00000005-23DB-4A27-943A-0401D4F5D842}"/>
            </c:ext>
          </c:extLst>
        </c:ser>
        <c:ser>
          <c:idx val="6"/>
          <c:order val="6"/>
          <c:tx>
            <c:strRef>
              <c:f>データシート!$A$33</c:f>
              <c:strCache>
                <c:ptCount val="1"/>
                <c:pt idx="0">
                  <c:v>鹿児島市公共下水道事業特別会計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3.42</c:v>
                </c:pt>
                <c:pt idx="2">
                  <c:v>#N/A</c:v>
                </c:pt>
                <c:pt idx="3">
                  <c:v>3.94</c:v>
                </c:pt>
                <c:pt idx="4">
                  <c:v>#N/A</c:v>
                </c:pt>
                <c:pt idx="5">
                  <c:v>4.08</c:v>
                </c:pt>
                <c:pt idx="6">
                  <c:v>#N/A</c:v>
                </c:pt>
                <c:pt idx="7">
                  <c:v>4.38</c:v>
                </c:pt>
                <c:pt idx="8">
                  <c:v>#N/A</c:v>
                </c:pt>
                <c:pt idx="9">
                  <c:v>4.58</c:v>
                </c:pt>
              </c:numCache>
            </c:numRef>
          </c:val>
          <c:extLst>
            <c:ext xmlns:c16="http://schemas.microsoft.com/office/drawing/2014/chart" uri="{C3380CC4-5D6E-409C-BE32-E72D297353CC}">
              <c16:uniqueId val="{00000006-23DB-4A27-943A-0401D4F5D842}"/>
            </c:ext>
          </c:extLst>
        </c:ser>
        <c:ser>
          <c:idx val="7"/>
          <c:order val="7"/>
          <c:tx>
            <c:strRef>
              <c:f>データシート!$A$34</c:f>
              <c:strCache>
                <c:ptCount val="1"/>
                <c:pt idx="0">
                  <c:v>鹿児島市水道事業特別会計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7.82</c:v>
                </c:pt>
                <c:pt idx="2">
                  <c:v>#N/A</c:v>
                </c:pt>
                <c:pt idx="3">
                  <c:v>7.57</c:v>
                </c:pt>
                <c:pt idx="4">
                  <c:v>#N/A</c:v>
                </c:pt>
                <c:pt idx="5">
                  <c:v>7.53</c:v>
                </c:pt>
                <c:pt idx="6">
                  <c:v>#N/A</c:v>
                </c:pt>
                <c:pt idx="7">
                  <c:v>7.39</c:v>
                </c:pt>
                <c:pt idx="8">
                  <c:v>#N/A</c:v>
                </c:pt>
                <c:pt idx="9">
                  <c:v>6.76</c:v>
                </c:pt>
              </c:numCache>
            </c:numRef>
          </c:val>
          <c:extLst>
            <c:ext xmlns:c16="http://schemas.microsoft.com/office/drawing/2014/chart" uri="{C3380CC4-5D6E-409C-BE32-E72D297353CC}">
              <c16:uniqueId val="{00000007-23DB-4A27-943A-0401D4F5D842}"/>
            </c:ext>
          </c:extLst>
        </c:ser>
        <c:ser>
          <c:idx val="8"/>
          <c:order val="8"/>
          <c:tx>
            <c:strRef>
              <c:f>データシート!$A$35</c:f>
              <c:strCache>
                <c:ptCount val="1"/>
                <c:pt idx="0">
                  <c:v>鹿児島市病院事業特別会計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7.59</c:v>
                </c:pt>
                <c:pt idx="2">
                  <c:v>#N/A</c:v>
                </c:pt>
                <c:pt idx="3">
                  <c:v>7.93</c:v>
                </c:pt>
                <c:pt idx="4">
                  <c:v>#N/A</c:v>
                </c:pt>
                <c:pt idx="5">
                  <c:v>8.9600000000000009</c:v>
                </c:pt>
                <c:pt idx="6">
                  <c:v>#N/A</c:v>
                </c:pt>
                <c:pt idx="7">
                  <c:v>9.4600000000000009</c:v>
                </c:pt>
                <c:pt idx="8">
                  <c:v>#N/A</c:v>
                </c:pt>
                <c:pt idx="9">
                  <c:v>9.17</c:v>
                </c:pt>
              </c:numCache>
            </c:numRef>
          </c:val>
          <c:extLst>
            <c:ext xmlns:c16="http://schemas.microsoft.com/office/drawing/2014/chart" uri="{C3380CC4-5D6E-409C-BE32-E72D297353CC}">
              <c16:uniqueId val="{00000008-23DB-4A27-943A-0401D4F5D842}"/>
            </c:ext>
          </c:extLst>
        </c:ser>
        <c:ser>
          <c:idx val="9"/>
          <c:order val="9"/>
          <c:tx>
            <c:strRef>
              <c:f>データシート!$A$36</c:f>
              <c:strCache>
                <c:ptCount val="1"/>
                <c:pt idx="0">
                  <c:v>鹿児島市国民健康保険事業特別会計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4.09</c:v>
                </c:pt>
                <c:pt idx="1">
                  <c:v>#N/A</c:v>
                </c:pt>
                <c:pt idx="2">
                  <c:v>2.89</c:v>
                </c:pt>
                <c:pt idx="3">
                  <c:v>#N/A</c:v>
                </c:pt>
                <c:pt idx="4">
                  <c:v>2.37</c:v>
                </c:pt>
                <c:pt idx="5">
                  <c:v>#N/A</c:v>
                </c:pt>
                <c:pt idx="6">
                  <c:v>2.4</c:v>
                </c:pt>
                <c:pt idx="7">
                  <c:v>#N/A</c:v>
                </c:pt>
                <c:pt idx="8">
                  <c:v>2.85</c:v>
                </c:pt>
                <c:pt idx="9">
                  <c:v>#N/A</c:v>
                </c:pt>
              </c:numCache>
            </c:numRef>
          </c:val>
          <c:extLst>
            <c:ext xmlns:c16="http://schemas.microsoft.com/office/drawing/2014/chart" uri="{C3380CC4-5D6E-409C-BE32-E72D297353CC}">
              <c16:uniqueId val="{00000009-23DB-4A27-943A-0401D4F5D84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22819</c:v>
                </c:pt>
                <c:pt idx="5">
                  <c:v>22409</c:v>
                </c:pt>
                <c:pt idx="8">
                  <c:v>22696</c:v>
                </c:pt>
                <c:pt idx="11">
                  <c:v>22946</c:v>
                </c:pt>
                <c:pt idx="14">
                  <c:v>22700</c:v>
                </c:pt>
              </c:numCache>
            </c:numRef>
          </c:val>
          <c:extLst>
            <c:ext xmlns:c16="http://schemas.microsoft.com/office/drawing/2014/chart" uri="{C3380CC4-5D6E-409C-BE32-E72D297353CC}">
              <c16:uniqueId val="{00000000-9F07-43A7-AD1C-D643B59C10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07-43A7-AD1C-D643B59C10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67</c:v>
                </c:pt>
                <c:pt idx="3">
                  <c:v>73</c:v>
                </c:pt>
                <c:pt idx="6">
                  <c:v>63</c:v>
                </c:pt>
                <c:pt idx="9">
                  <c:v>60</c:v>
                </c:pt>
                <c:pt idx="12">
                  <c:v>61</c:v>
                </c:pt>
              </c:numCache>
            </c:numRef>
          </c:val>
          <c:extLst>
            <c:ext xmlns:c16="http://schemas.microsoft.com/office/drawing/2014/chart" uri="{C3380CC4-5D6E-409C-BE32-E72D297353CC}">
              <c16:uniqueId val="{00000002-9F07-43A7-AD1C-D643B59C10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07-43A7-AD1C-D643B59C10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1591</c:v>
                </c:pt>
                <c:pt idx="3">
                  <c:v>1298</c:v>
                </c:pt>
                <c:pt idx="6">
                  <c:v>1171</c:v>
                </c:pt>
                <c:pt idx="9">
                  <c:v>1363</c:v>
                </c:pt>
                <c:pt idx="12">
                  <c:v>3010</c:v>
                </c:pt>
              </c:numCache>
            </c:numRef>
          </c:val>
          <c:extLst>
            <c:ext xmlns:c16="http://schemas.microsoft.com/office/drawing/2014/chart" uri="{C3380CC4-5D6E-409C-BE32-E72D297353CC}">
              <c16:uniqueId val="{00000004-9F07-43A7-AD1C-D643B59C10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07-43A7-AD1C-D643B59C10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07-43A7-AD1C-D643B59C10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23842</c:v>
                </c:pt>
                <c:pt idx="3">
                  <c:v>23539</c:v>
                </c:pt>
                <c:pt idx="6">
                  <c:v>24172</c:v>
                </c:pt>
                <c:pt idx="9">
                  <c:v>24922</c:v>
                </c:pt>
                <c:pt idx="12">
                  <c:v>23972</c:v>
                </c:pt>
              </c:numCache>
            </c:numRef>
          </c:val>
          <c:extLst>
            <c:ext xmlns:c16="http://schemas.microsoft.com/office/drawing/2014/chart" uri="{C3380CC4-5D6E-409C-BE32-E72D297353CC}">
              <c16:uniqueId val="{00000007-9F07-43A7-AD1C-D643B59C10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2681</c:v>
                </c:pt>
                <c:pt idx="2">
                  <c:v>#N/A</c:v>
                </c:pt>
                <c:pt idx="3">
                  <c:v>#N/A</c:v>
                </c:pt>
                <c:pt idx="4">
                  <c:v>2501</c:v>
                </c:pt>
                <c:pt idx="5">
                  <c:v>#N/A</c:v>
                </c:pt>
                <c:pt idx="6">
                  <c:v>#N/A</c:v>
                </c:pt>
                <c:pt idx="7">
                  <c:v>2710</c:v>
                </c:pt>
                <c:pt idx="8">
                  <c:v>#N/A</c:v>
                </c:pt>
                <c:pt idx="9">
                  <c:v>#N/A</c:v>
                </c:pt>
                <c:pt idx="10">
                  <c:v>3399</c:v>
                </c:pt>
                <c:pt idx="11">
                  <c:v>#N/A</c:v>
                </c:pt>
                <c:pt idx="12">
                  <c:v>#N/A</c:v>
                </c:pt>
                <c:pt idx="13">
                  <c:v>4343</c:v>
                </c:pt>
                <c:pt idx="14">
                  <c:v>#N/A</c:v>
                </c:pt>
              </c:numCache>
            </c:numRef>
          </c:val>
          <c:smooth val="0"/>
          <c:extLst>
            <c:ext xmlns:c16="http://schemas.microsoft.com/office/drawing/2014/chart" uri="{C3380CC4-5D6E-409C-BE32-E72D297353CC}">
              <c16:uniqueId val="{00000008-9F07-43A7-AD1C-D643B59C10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201019</c:v>
                </c:pt>
                <c:pt idx="5">
                  <c:v>198455</c:v>
                </c:pt>
                <c:pt idx="8">
                  <c:v>195134</c:v>
                </c:pt>
                <c:pt idx="11">
                  <c:v>194260</c:v>
                </c:pt>
                <c:pt idx="14">
                  <c:v>196531</c:v>
                </c:pt>
              </c:numCache>
            </c:numRef>
          </c:val>
          <c:extLst>
            <c:ext xmlns:c16="http://schemas.microsoft.com/office/drawing/2014/chart" uri="{C3380CC4-5D6E-409C-BE32-E72D297353CC}">
              <c16:uniqueId val="{00000000-2DA7-46CD-95B1-C3F23166EC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55862</c:v>
                </c:pt>
                <c:pt idx="5">
                  <c:v>58993</c:v>
                </c:pt>
                <c:pt idx="8">
                  <c:v>55361</c:v>
                </c:pt>
                <c:pt idx="11">
                  <c:v>55612</c:v>
                </c:pt>
                <c:pt idx="14">
                  <c:v>55175</c:v>
                </c:pt>
              </c:numCache>
            </c:numRef>
          </c:val>
          <c:extLst>
            <c:ext xmlns:c16="http://schemas.microsoft.com/office/drawing/2014/chart" uri="{C3380CC4-5D6E-409C-BE32-E72D297353CC}">
              <c16:uniqueId val="{00000001-2DA7-46CD-95B1-C3F23166EC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51661</c:v>
                </c:pt>
                <c:pt idx="5">
                  <c:v>51157</c:v>
                </c:pt>
                <c:pt idx="8">
                  <c:v>49711</c:v>
                </c:pt>
                <c:pt idx="11">
                  <c:v>46945</c:v>
                </c:pt>
                <c:pt idx="14">
                  <c:v>37050</c:v>
                </c:pt>
              </c:numCache>
            </c:numRef>
          </c:val>
          <c:extLst>
            <c:ext xmlns:c16="http://schemas.microsoft.com/office/drawing/2014/chart" uri="{C3380CC4-5D6E-409C-BE32-E72D297353CC}">
              <c16:uniqueId val="{00000002-2DA7-46CD-95B1-C3F23166EC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A7-46CD-95B1-C3F23166EC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A7-46CD-95B1-C3F23166EC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196</c:v>
                </c:pt>
                <c:pt idx="3">
                  <c:v>207</c:v>
                </c:pt>
                <c:pt idx="6">
                  <c:v>303</c:v>
                </c:pt>
                <c:pt idx="9">
                  <c:v>281</c:v>
                </c:pt>
                <c:pt idx="12">
                  <c:v>167</c:v>
                </c:pt>
              </c:numCache>
            </c:numRef>
          </c:val>
          <c:extLst>
            <c:ext xmlns:c16="http://schemas.microsoft.com/office/drawing/2014/chart" uri="{C3380CC4-5D6E-409C-BE32-E72D297353CC}">
              <c16:uniqueId val="{00000005-2DA7-46CD-95B1-C3F23166EC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32355</c:v>
                </c:pt>
                <c:pt idx="3">
                  <c:v>31932</c:v>
                </c:pt>
                <c:pt idx="6">
                  <c:v>31750</c:v>
                </c:pt>
                <c:pt idx="9">
                  <c:v>32354</c:v>
                </c:pt>
                <c:pt idx="12">
                  <c:v>31845</c:v>
                </c:pt>
              </c:numCache>
            </c:numRef>
          </c:val>
          <c:extLst>
            <c:ext xmlns:c16="http://schemas.microsoft.com/office/drawing/2014/chart" uri="{C3380CC4-5D6E-409C-BE32-E72D297353CC}">
              <c16:uniqueId val="{00000006-2DA7-46CD-95B1-C3F23166EC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DA7-46CD-95B1-C3F23166EC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24523</c:v>
                </c:pt>
                <c:pt idx="3">
                  <c:v>26223</c:v>
                </c:pt>
                <c:pt idx="6">
                  <c:v>24399</c:v>
                </c:pt>
                <c:pt idx="9">
                  <c:v>28391</c:v>
                </c:pt>
                <c:pt idx="12">
                  <c:v>40050</c:v>
                </c:pt>
              </c:numCache>
            </c:numRef>
          </c:val>
          <c:extLst>
            <c:ext xmlns:c16="http://schemas.microsoft.com/office/drawing/2014/chart" uri="{C3380CC4-5D6E-409C-BE32-E72D297353CC}">
              <c16:uniqueId val="{00000008-2DA7-46CD-95B1-C3F23166EC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524</c:v>
                </c:pt>
                <c:pt idx="3">
                  <c:v>524</c:v>
                </c:pt>
                <c:pt idx="6">
                  <c:v>413</c:v>
                </c:pt>
                <c:pt idx="9">
                  <c:v>357</c:v>
                </c:pt>
                <c:pt idx="12">
                  <c:v>301</c:v>
                </c:pt>
              </c:numCache>
            </c:numRef>
          </c:val>
          <c:extLst>
            <c:ext xmlns:c16="http://schemas.microsoft.com/office/drawing/2014/chart" uri="{C3380CC4-5D6E-409C-BE32-E72D297353CC}">
              <c16:uniqueId val="{00000009-2DA7-46CD-95B1-C3F23166EC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278200</c:v>
                </c:pt>
                <c:pt idx="3">
                  <c:v>273389</c:v>
                </c:pt>
                <c:pt idx="6">
                  <c:v>270579</c:v>
                </c:pt>
                <c:pt idx="9">
                  <c:v>269828</c:v>
                </c:pt>
                <c:pt idx="12">
                  <c:v>260131</c:v>
                </c:pt>
              </c:numCache>
            </c:numRef>
          </c:val>
          <c:extLst>
            <c:ext xmlns:c16="http://schemas.microsoft.com/office/drawing/2014/chart" uri="{C3380CC4-5D6E-409C-BE32-E72D297353CC}">
              <c16:uniqueId val="{0000000A-2DA7-46CD-95B1-C3F23166EC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27258</c:v>
                </c:pt>
                <c:pt idx="2">
                  <c:v>#N/A</c:v>
                </c:pt>
                <c:pt idx="3">
                  <c:v>#N/A</c:v>
                </c:pt>
                <c:pt idx="4">
                  <c:v>23671</c:v>
                </c:pt>
                <c:pt idx="5">
                  <c:v>#N/A</c:v>
                </c:pt>
                <c:pt idx="6">
                  <c:v>#N/A</c:v>
                </c:pt>
                <c:pt idx="7">
                  <c:v>27238</c:v>
                </c:pt>
                <c:pt idx="8">
                  <c:v>#N/A</c:v>
                </c:pt>
                <c:pt idx="9">
                  <c:v>#N/A</c:v>
                </c:pt>
                <c:pt idx="10">
                  <c:v>34394</c:v>
                </c:pt>
                <c:pt idx="11">
                  <c:v>#N/A</c:v>
                </c:pt>
                <c:pt idx="12">
                  <c:v>#N/A</c:v>
                </c:pt>
                <c:pt idx="13">
                  <c:v>43738</c:v>
                </c:pt>
                <c:pt idx="14">
                  <c:v>#N/A</c:v>
                </c:pt>
              </c:numCache>
            </c:numRef>
          </c:val>
          <c:smooth val="0"/>
          <c:extLst>
            <c:ext xmlns:c16="http://schemas.microsoft.com/office/drawing/2014/chart" uri="{C3380CC4-5D6E-409C-BE32-E72D297353CC}">
              <c16:uniqueId val="{0000000B-2DA7-46CD-95B1-C3F23166EC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10721</c:v>
                </c:pt>
                <c:pt idx="1">
                  <c:v>8725</c:v>
                </c:pt>
                <c:pt idx="2">
                  <c:v>10058</c:v>
                </c:pt>
              </c:numCache>
            </c:numRef>
          </c:val>
          <c:extLst>
            <c:ext xmlns:c16="http://schemas.microsoft.com/office/drawing/2014/chart" uri="{C3380CC4-5D6E-409C-BE32-E72D297353CC}">
              <c16:uniqueId val="{00000000-521B-4127-BF94-4295D104CB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14083</c:v>
                </c:pt>
                <c:pt idx="1">
                  <c:v>12815</c:v>
                </c:pt>
                <c:pt idx="2">
                  <c:v>9730</c:v>
                </c:pt>
              </c:numCache>
            </c:numRef>
          </c:val>
          <c:extLst>
            <c:ext xmlns:c16="http://schemas.microsoft.com/office/drawing/2014/chart" uri="{C3380CC4-5D6E-409C-BE32-E72D297353CC}">
              <c16:uniqueId val="{00000001-521B-4127-BF94-4295D104CB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23853</c:v>
                </c:pt>
                <c:pt idx="1">
                  <c:v>22899</c:v>
                </c:pt>
                <c:pt idx="2">
                  <c:v>21539</c:v>
                </c:pt>
              </c:numCache>
            </c:numRef>
          </c:val>
          <c:extLst>
            <c:ext xmlns:c16="http://schemas.microsoft.com/office/drawing/2014/chart" uri="{C3380CC4-5D6E-409C-BE32-E72D297353CC}">
              <c16:uniqueId val="{00000002-521B-4127-BF94-4295D104CB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公営企業債の元利償還金に対する繰入金が増加したことにより、元年度に続き、２年度は実質公債費比率の分子が増加しており、上昇傾向にある。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今後も、借入額を元金償還額の範囲内に抑制するなど、実質的な市債残高を減少させ、健全財政の維持に努める。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一般会計等に係る地方債の現在高や基準財政需要額算入見込額は横ばいで推移しているが、公営企業債等繰入見込額の増等により上昇傾向にある。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今後も、将来負担額を抑制するとともに、充当可能財源等の増加を図り、将来負担比率の減少に努める。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鹿児島県鹿児島市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決算剰余金等を減債基金に約１５億円、財政調整基金に約１３．３億円積み立てた一方、市債償還のため減債基金を約４５．９億円取り崩したこと等により、基金全体としては約３１．１億円の減となった。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本市を取り巻く財政状況が一段と厳しくなることが予想されることから、財政調整基金、減債基金、建設事業基金の財政３基金の残高に配慮し、年度間の財源調整機能を果たせる額として、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％を目安に確保に努める。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・建設事業基金：大規模な市施設の整備事業又は公共用地取得事業に必要な資金に充てる。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・合併まちづくり基金：新市まちづくり計画に基づくソフト事業で、新市の一体感の醸成に資する事業又は旧市町村単位の地域振興事業に必要な資金に充てる。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・建設事業基金：道路維持事業、区画整理事業、市営住宅建設等の財源として約７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３億円を充当したことにより減少。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・合併まちづくり基金：基金の運用利子約２百万円を積み立てた一方で、コミュニティビジョン推進事業や天文館ミリオネーション開催事業等の財源として４億円を充当したことにより減少。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・建設事業基金：新清掃工場等の大規模施設の建設や側溝整備事業が予定されていることから、令和３年度及び４年度は２０億円を取り崩す予定。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・合併まちづくり基金：地域住民の連携強化と地域振興等を図るため、令和３年度は５億円、４年度は４億円を取り崩す予定。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・高齢者福祉施設管理基金：高齢者福祉施設の管理運営の充実を図るため、令和３年度は４億円、４年度は１億円を取り崩す予定。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・文学振興基金：児童文学賞、文学振興施設の管理運営その他本市における文学振興を図るため、令和３年度は３億円、４年度は１億円を取り崩す予定。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基金の運用利子約１３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３億円を積み立て、財政調整基金は約１００億円となった。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は１３億円を取り崩す予定。今後は、本市を取り巻く財政状況が一段と厳しくなることが予想されることから、基金残高に配慮し、年度間の財源調整機能を果たせる額として、１００億円を目安に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決算剰余金等約１５億円を積み立てた一方、市債償還のため約４５</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９億円取り崩したことから、減債基金は約３０．９億円の減となった。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は２９．８億円、４年度は２９．６億円を取り崩す予定。今後も社会基盤整備等に係る市債の活用が見込まれており、公債費の財源確保が必要なことから、基金残高に配慮し、年度間の財源調整機能を果たせる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601,546
598,290
547.58
347,835,571
341,958,418
4,509,005
133,901,840
260,131,252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市税などの自主財源が乏しく地方交付税や国庫支出金への依存度が高い財政構造にあり、類似団体平均値より低くなっているが、税収の増などに伴い上昇傾向にある。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今後も事務事業の抜本的な見直しと合理化を図るとともに、市税などの自主財源の確保に努める。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77107</xdr:rowOff>
    </xdr:from>
    <xdr:to>
      <xdr:col>23</xdr:col>
      <xdr:colOff>133350</xdr:colOff>
      <xdr:row>42</xdr:row>
      <xdr:rowOff>77107</xdr:rowOff>
    </xdr:to>
    <xdr:cxnSp macro="">
      <xdr:nvCxnSpPr>
        <xdr:cNvPr id="71" name="直線コネクタ 70"/>
        <xdr:cNvCxnSpPr/>
      </xdr:nvCxnSpPr>
      <xdr:spPr>
        <a:xfrm>
          <a:off x="4114800" y="727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77107</xdr:rowOff>
    </xdr:to>
    <xdr:cxnSp macro="">
      <xdr:nvCxnSpPr>
        <xdr:cNvPr id="74" name="直線コネクタ 73"/>
        <xdr:cNvCxnSpPr/>
      </xdr:nvCxnSpPr>
      <xdr:spPr>
        <a:xfrm>
          <a:off x="3225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94343</xdr:rowOff>
    </xdr:to>
    <xdr:cxnSp macro="">
      <xdr:nvCxnSpPr>
        <xdr:cNvPr id="77" name="直線コネクタ 76"/>
        <xdr:cNvCxnSpPr/>
      </xdr:nvCxnSpPr>
      <xdr:spPr>
        <a:xfrm flipV="1">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111578</xdr:rowOff>
    </xdr:to>
    <xdr:cxnSp macro="">
      <xdr:nvCxnSpPr>
        <xdr:cNvPr id="80" name="直線コネクタ 79"/>
        <xdr:cNvCxnSpPr/>
      </xdr:nvCxnSpPr>
      <xdr:spPr>
        <a:xfrm flipV="1">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90" name="楕円 89"/>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169834</xdr:rowOff>
    </xdr:from>
    <xdr:ext cx="762000" cy="259045"/>
    <xdr:sp macro="" textlink="">
      <xdr:nvSpPr>
        <xdr:cNvPr id="91" name="財政力該当値テキスト"/>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26307</xdr:rowOff>
    </xdr:from>
    <xdr:to>
      <xdr:col>19</xdr:col>
      <xdr:colOff>184150</xdr:colOff>
      <xdr:row>42</xdr:row>
      <xdr:rowOff>127907</xdr:rowOff>
    </xdr:to>
    <xdr:sp macro="" textlink="">
      <xdr:nvSpPr>
        <xdr:cNvPr id="92" name="楕円 91"/>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112684</xdr:rowOff>
    </xdr:from>
    <xdr:ext cx="736600" cy="259045"/>
    <xdr:sp macro="" textlink="">
      <xdr:nvSpPr>
        <xdr:cNvPr id="93" name="テキスト ボックス 92"/>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5" name="テキスト ボックス 94"/>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8" name="楕円 97"/>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9" name="テキスト ボックス 98"/>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比率が上昇しており、社会保障関係経費の増加等の影響で依然として厳しい状況にあることから、財政運営の弾力性を確保するため、今後とも自主財源の確保に努めるほか、市債借入額を元金償還金の範囲内に抑制することによる公債費の縮減、人件費の抑制、行政改革の推進等による一般行政経費のさらなる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168593</xdr:rowOff>
    </xdr:from>
    <xdr:to>
      <xdr:col>23</xdr:col>
      <xdr:colOff>133350</xdr:colOff>
      <xdr:row>64</xdr:row>
      <xdr:rowOff>39370</xdr:rowOff>
    </xdr:to>
    <xdr:cxnSp macro="">
      <xdr:nvCxnSpPr>
        <xdr:cNvPr id="130" name="直線コネクタ 129"/>
        <xdr:cNvCxnSpPr/>
      </xdr:nvCxnSpPr>
      <xdr:spPr>
        <a:xfrm>
          <a:off x="4114800" y="10969943"/>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63</xdr:row>
      <xdr:rowOff>168593</xdr:rowOff>
    </xdr:to>
    <xdr:cxnSp macro="">
      <xdr:nvCxnSpPr>
        <xdr:cNvPr id="133" name="直線コネクタ 132"/>
        <xdr:cNvCxnSpPr/>
      </xdr:nvCxnSpPr>
      <xdr:spPr>
        <a:xfrm>
          <a:off x="3225800" y="1090358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63</xdr:row>
      <xdr:rowOff>102235</xdr:rowOff>
    </xdr:to>
    <xdr:cxnSp macro="">
      <xdr:nvCxnSpPr>
        <xdr:cNvPr id="136" name="直線コネクタ 135"/>
        <xdr:cNvCxnSpPr/>
      </xdr:nvCxnSpPr>
      <xdr:spPr>
        <a:xfrm>
          <a:off x="2336800" y="1084929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110807</xdr:rowOff>
    </xdr:from>
    <xdr:to>
      <xdr:col>11</xdr:col>
      <xdr:colOff>31750</xdr:colOff>
      <xdr:row>63</xdr:row>
      <xdr:rowOff>47943</xdr:rowOff>
    </xdr:to>
    <xdr:cxnSp macro="">
      <xdr:nvCxnSpPr>
        <xdr:cNvPr id="139" name="直線コネクタ 138"/>
        <xdr:cNvCxnSpPr/>
      </xdr:nvCxnSpPr>
      <xdr:spPr>
        <a:xfrm>
          <a:off x="1447800" y="10740707"/>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49" name="楕円 148"/>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0"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117793</xdr:rowOff>
    </xdr:from>
    <xdr:to>
      <xdr:col>19</xdr:col>
      <xdr:colOff>184150</xdr:colOff>
      <xdr:row>64</xdr:row>
      <xdr:rowOff>47943</xdr:rowOff>
    </xdr:to>
    <xdr:sp macro="" textlink="">
      <xdr:nvSpPr>
        <xdr:cNvPr id="151" name="楕円 150"/>
        <xdr:cNvSpPr/>
      </xdr:nvSpPr>
      <xdr:spPr>
        <a:xfrm>
          <a:off x="4064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32720</xdr:rowOff>
    </xdr:from>
    <xdr:ext cx="736600" cy="259045"/>
    <xdr:sp macro="" textlink="">
      <xdr:nvSpPr>
        <xdr:cNvPr id="152" name="テキスト ボックス 151"/>
        <xdr:cNvSpPr txBox="1"/>
      </xdr:nvSpPr>
      <xdr:spPr>
        <a:xfrm>
          <a:off x="3733800" y="1100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3" name="楕円 152"/>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54" name="テキスト ボックス 153"/>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5" name="楕円 154"/>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108920</xdr:rowOff>
    </xdr:from>
    <xdr:ext cx="762000" cy="259045"/>
    <xdr:sp macro="" textlink="">
      <xdr:nvSpPr>
        <xdr:cNvPr id="156" name="テキスト ボックス 155"/>
        <xdr:cNvSpPr txBox="1"/>
      </xdr:nvSpPr>
      <xdr:spPr>
        <a:xfrm>
          <a:off x="1955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60007</xdr:rowOff>
    </xdr:from>
    <xdr:to>
      <xdr:col>7</xdr:col>
      <xdr:colOff>31750</xdr:colOff>
      <xdr:row>62</xdr:row>
      <xdr:rowOff>161607</xdr:rowOff>
    </xdr:to>
    <xdr:sp macro="" textlink="">
      <xdr:nvSpPr>
        <xdr:cNvPr id="157" name="楕円 156"/>
        <xdr:cNvSpPr/>
      </xdr:nvSpPr>
      <xdr:spPr>
        <a:xfrm>
          <a:off x="1397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334</xdr:rowOff>
    </xdr:from>
    <xdr:ext cx="762000" cy="259045"/>
    <xdr:sp macro="" textlink="">
      <xdr:nvSpPr>
        <xdr:cNvPr id="158" name="テキスト ボックス 157"/>
        <xdr:cNvSpPr txBox="1"/>
      </xdr:nvSpPr>
      <xdr:spPr>
        <a:xfrm>
          <a:off x="1066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類似団体と比較して、主に人件費が低いことなどから類似団体平均値よりも低くなっている。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今後も行政改革の推進により、基本的な行政コストの縮減に努める。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96954</xdr:rowOff>
    </xdr:from>
    <xdr:to>
      <xdr:col>23</xdr:col>
      <xdr:colOff>133350</xdr:colOff>
      <xdr:row>83</xdr:row>
      <xdr:rowOff>34123</xdr:rowOff>
    </xdr:to>
    <xdr:cxnSp macro="">
      <xdr:nvCxnSpPr>
        <xdr:cNvPr id="195" name="直線コネクタ 194"/>
        <xdr:cNvCxnSpPr/>
      </xdr:nvCxnSpPr>
      <xdr:spPr>
        <a:xfrm>
          <a:off x="4114800" y="14155854"/>
          <a:ext cx="838200" cy="10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29735</xdr:rowOff>
    </xdr:from>
    <xdr:to>
      <xdr:col>19</xdr:col>
      <xdr:colOff>133350</xdr:colOff>
      <xdr:row>82</xdr:row>
      <xdr:rowOff>96954</xdr:rowOff>
    </xdr:to>
    <xdr:cxnSp macro="">
      <xdr:nvCxnSpPr>
        <xdr:cNvPr id="198" name="直線コネクタ 197"/>
        <xdr:cNvCxnSpPr/>
      </xdr:nvCxnSpPr>
      <xdr:spPr>
        <a:xfrm>
          <a:off x="3225800" y="14088635"/>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2986</xdr:rowOff>
    </xdr:from>
    <xdr:to>
      <xdr:col>15</xdr:col>
      <xdr:colOff>82550</xdr:colOff>
      <xdr:row>82</xdr:row>
      <xdr:rowOff>29735</xdr:rowOff>
    </xdr:to>
    <xdr:cxnSp macro="">
      <xdr:nvCxnSpPr>
        <xdr:cNvPr id="201" name="直線コネクタ 200"/>
        <xdr:cNvCxnSpPr/>
      </xdr:nvCxnSpPr>
      <xdr:spPr>
        <a:xfrm>
          <a:off x="2336800" y="14061886"/>
          <a:ext cx="889000" cy="2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2986</xdr:rowOff>
    </xdr:from>
    <xdr:to>
      <xdr:col>11</xdr:col>
      <xdr:colOff>31750</xdr:colOff>
      <xdr:row>82</xdr:row>
      <xdr:rowOff>8570</xdr:rowOff>
    </xdr:to>
    <xdr:cxnSp macro="">
      <xdr:nvCxnSpPr>
        <xdr:cNvPr id="204" name="直線コネクタ 203"/>
        <xdr:cNvCxnSpPr/>
      </xdr:nvCxnSpPr>
      <xdr:spPr>
        <a:xfrm flipV="1">
          <a:off x="1447800" y="14061886"/>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154773</xdr:rowOff>
    </xdr:from>
    <xdr:to>
      <xdr:col>23</xdr:col>
      <xdr:colOff>184150</xdr:colOff>
      <xdr:row>83</xdr:row>
      <xdr:rowOff>84923</xdr:rowOff>
    </xdr:to>
    <xdr:sp macro="" textlink="">
      <xdr:nvSpPr>
        <xdr:cNvPr id="214" name="楕円 213"/>
        <xdr:cNvSpPr/>
      </xdr:nvSpPr>
      <xdr:spPr>
        <a:xfrm>
          <a:off x="4902200" y="1421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171300</xdr:rowOff>
    </xdr:from>
    <xdr:ext cx="762000" cy="259045"/>
    <xdr:sp macro="" textlink="">
      <xdr:nvSpPr>
        <xdr:cNvPr id="215" name="人件費・物件費等の状況該当値テキスト"/>
        <xdr:cNvSpPr txBox="1"/>
      </xdr:nvSpPr>
      <xdr:spPr>
        <a:xfrm>
          <a:off x="5041900" y="1405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46154</xdr:rowOff>
    </xdr:from>
    <xdr:to>
      <xdr:col>19</xdr:col>
      <xdr:colOff>184150</xdr:colOff>
      <xdr:row>82</xdr:row>
      <xdr:rowOff>147754</xdr:rowOff>
    </xdr:to>
    <xdr:sp macro="" textlink="">
      <xdr:nvSpPr>
        <xdr:cNvPr id="216" name="楕円 215"/>
        <xdr:cNvSpPr/>
      </xdr:nvSpPr>
      <xdr:spPr>
        <a:xfrm>
          <a:off x="4064000" y="1410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157931</xdr:rowOff>
    </xdr:from>
    <xdr:ext cx="736600" cy="259045"/>
    <xdr:sp macro="" textlink="">
      <xdr:nvSpPr>
        <xdr:cNvPr id="217" name="テキスト ボックス 216"/>
        <xdr:cNvSpPr txBox="1"/>
      </xdr:nvSpPr>
      <xdr:spPr>
        <a:xfrm>
          <a:off x="3733800" y="13873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150385</xdr:rowOff>
    </xdr:from>
    <xdr:to>
      <xdr:col>15</xdr:col>
      <xdr:colOff>133350</xdr:colOff>
      <xdr:row>82</xdr:row>
      <xdr:rowOff>80535</xdr:rowOff>
    </xdr:to>
    <xdr:sp macro="" textlink="">
      <xdr:nvSpPr>
        <xdr:cNvPr id="218" name="楕円 217"/>
        <xdr:cNvSpPr/>
      </xdr:nvSpPr>
      <xdr:spPr>
        <a:xfrm>
          <a:off x="3175000" y="140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90712</xdr:rowOff>
    </xdr:from>
    <xdr:ext cx="762000" cy="259045"/>
    <xdr:sp macro="" textlink="">
      <xdr:nvSpPr>
        <xdr:cNvPr id="219" name="テキスト ボックス 218"/>
        <xdr:cNvSpPr txBox="1"/>
      </xdr:nvSpPr>
      <xdr:spPr>
        <a:xfrm>
          <a:off x="2844800" y="1380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123636</xdr:rowOff>
    </xdr:from>
    <xdr:to>
      <xdr:col>11</xdr:col>
      <xdr:colOff>82550</xdr:colOff>
      <xdr:row>82</xdr:row>
      <xdr:rowOff>53786</xdr:rowOff>
    </xdr:to>
    <xdr:sp macro="" textlink="">
      <xdr:nvSpPr>
        <xdr:cNvPr id="220" name="楕円 219"/>
        <xdr:cNvSpPr/>
      </xdr:nvSpPr>
      <xdr:spPr>
        <a:xfrm>
          <a:off x="2286000" y="140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63963</xdr:rowOff>
    </xdr:from>
    <xdr:ext cx="762000" cy="259045"/>
    <xdr:sp macro="" textlink="">
      <xdr:nvSpPr>
        <xdr:cNvPr id="221" name="テキスト ボックス 220"/>
        <xdr:cNvSpPr txBox="1"/>
      </xdr:nvSpPr>
      <xdr:spPr>
        <a:xfrm>
          <a:off x="1955800" y="137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129220</xdr:rowOff>
    </xdr:from>
    <xdr:to>
      <xdr:col>7</xdr:col>
      <xdr:colOff>31750</xdr:colOff>
      <xdr:row>82</xdr:row>
      <xdr:rowOff>59370</xdr:rowOff>
    </xdr:to>
    <xdr:sp macro="" textlink="">
      <xdr:nvSpPr>
        <xdr:cNvPr id="222" name="楕円 221"/>
        <xdr:cNvSpPr/>
      </xdr:nvSpPr>
      <xdr:spPr>
        <a:xfrm>
          <a:off x="1397000" y="1401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69547</xdr:rowOff>
    </xdr:from>
    <xdr:ext cx="762000" cy="259045"/>
    <xdr:sp macro="" textlink="">
      <xdr:nvSpPr>
        <xdr:cNvPr id="223" name="テキスト ボックス 222"/>
        <xdr:cNvSpPr txBox="1"/>
      </xdr:nvSpPr>
      <xdr:spPr>
        <a:xfrm>
          <a:off x="1066800" y="1378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本市では人事院勧告に準じた給与改定を行っている。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高齢層の退職等の影響もあり、ラスパイレス指数は下降傾向にあったが、近年はほぼ横ばいで推移している。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117929</xdr:rowOff>
    </xdr:to>
    <xdr:cxnSp macro="">
      <xdr:nvCxnSpPr>
        <xdr:cNvPr id="259" name="直線コネクタ 258"/>
        <xdr:cNvCxnSpPr/>
      </xdr:nvCxnSpPr>
      <xdr:spPr>
        <a:xfrm>
          <a:off x="16179800" y="146739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100693</xdr:rowOff>
    </xdr:to>
    <xdr:cxnSp macro="">
      <xdr:nvCxnSpPr>
        <xdr:cNvPr id="262" name="直線コネクタ 261"/>
        <xdr:cNvCxnSpPr/>
      </xdr:nvCxnSpPr>
      <xdr:spPr>
        <a:xfrm>
          <a:off x="15290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152400</xdr:rowOff>
    </xdr:to>
    <xdr:cxnSp macro="">
      <xdr:nvCxnSpPr>
        <xdr:cNvPr id="265" name="直線コネクタ 264"/>
        <xdr:cNvCxnSpPr/>
      </xdr:nvCxnSpPr>
      <xdr:spPr>
        <a:xfrm flipV="1">
          <a:off x="14401800" y="146567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32657</xdr:rowOff>
    </xdr:to>
    <xdr:cxnSp macro="">
      <xdr:nvCxnSpPr>
        <xdr:cNvPr id="268" name="直線コネクタ 267"/>
        <xdr:cNvCxnSpPr/>
      </xdr:nvCxnSpPr>
      <xdr:spPr>
        <a:xfrm flipV="1">
          <a:off x="13512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8" name="楕円 277"/>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9" name="給与水準   （国との比較）該当値テキスト"/>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0" name="楕円 279"/>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1" name="テキスト ボックス 280"/>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2" name="楕円 281"/>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3" name="テキスト ボックス 28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4" name="楕円 283"/>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5" name="テキスト ボックス 284"/>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6" name="楕円 285"/>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87" name="テキスト ボックス 286"/>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行政改革大綱及び推進計画に基づき、業務の効率化や業務量の変化等に応じた職員定数の見直しを毎年度行い、適正な定員管理を推進している。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今後も、引き続き、適正な定員管理の推進に努める。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26881</xdr:rowOff>
    </xdr:from>
    <xdr:to>
      <xdr:col>81</xdr:col>
      <xdr:colOff>44450</xdr:colOff>
      <xdr:row>61</xdr:row>
      <xdr:rowOff>71120</xdr:rowOff>
    </xdr:to>
    <xdr:cxnSp macro="">
      <xdr:nvCxnSpPr>
        <xdr:cNvPr id="322" name="直線コネクタ 321"/>
        <xdr:cNvCxnSpPr/>
      </xdr:nvCxnSpPr>
      <xdr:spPr>
        <a:xfrm>
          <a:off x="16179800" y="10485331"/>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14817</xdr:rowOff>
    </xdr:from>
    <xdr:to>
      <xdr:col>77</xdr:col>
      <xdr:colOff>44450</xdr:colOff>
      <xdr:row>61</xdr:row>
      <xdr:rowOff>26881</xdr:rowOff>
    </xdr:to>
    <xdr:cxnSp macro="">
      <xdr:nvCxnSpPr>
        <xdr:cNvPr id="325" name="直線コネクタ 324"/>
        <xdr:cNvCxnSpPr/>
      </xdr:nvCxnSpPr>
      <xdr:spPr>
        <a:xfrm>
          <a:off x="15290800" y="1047326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154094</xdr:rowOff>
    </xdr:from>
    <xdr:to>
      <xdr:col>72</xdr:col>
      <xdr:colOff>203200</xdr:colOff>
      <xdr:row>61</xdr:row>
      <xdr:rowOff>14817</xdr:rowOff>
    </xdr:to>
    <xdr:cxnSp macro="">
      <xdr:nvCxnSpPr>
        <xdr:cNvPr id="328" name="直線コネクタ 327"/>
        <xdr:cNvCxnSpPr/>
      </xdr:nvCxnSpPr>
      <xdr:spPr>
        <a:xfrm>
          <a:off x="14401800" y="104410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113877</xdr:rowOff>
    </xdr:from>
    <xdr:to>
      <xdr:col>68</xdr:col>
      <xdr:colOff>152400</xdr:colOff>
      <xdr:row>60</xdr:row>
      <xdr:rowOff>154094</xdr:rowOff>
    </xdr:to>
    <xdr:cxnSp macro="">
      <xdr:nvCxnSpPr>
        <xdr:cNvPr id="331" name="直線コネクタ 330"/>
        <xdr:cNvCxnSpPr/>
      </xdr:nvCxnSpPr>
      <xdr:spPr>
        <a:xfrm>
          <a:off x="13512800" y="104008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20320</xdr:rowOff>
    </xdr:from>
    <xdr:to>
      <xdr:col>81</xdr:col>
      <xdr:colOff>95250</xdr:colOff>
      <xdr:row>61</xdr:row>
      <xdr:rowOff>121920</xdr:rowOff>
    </xdr:to>
    <xdr:sp macro="" textlink="">
      <xdr:nvSpPr>
        <xdr:cNvPr id="341" name="楕円 340"/>
        <xdr:cNvSpPr/>
      </xdr:nvSpPr>
      <xdr:spPr>
        <a:xfrm>
          <a:off x="16967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36847</xdr:rowOff>
    </xdr:from>
    <xdr:ext cx="762000" cy="259045"/>
    <xdr:sp macro="" textlink="">
      <xdr:nvSpPr>
        <xdr:cNvPr id="342" name="定員管理の状況該当値テキスト"/>
        <xdr:cNvSpPr txBox="1"/>
      </xdr:nvSpPr>
      <xdr:spPr>
        <a:xfrm>
          <a:off x="17106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147531</xdr:rowOff>
    </xdr:from>
    <xdr:to>
      <xdr:col>77</xdr:col>
      <xdr:colOff>95250</xdr:colOff>
      <xdr:row>61</xdr:row>
      <xdr:rowOff>77681</xdr:rowOff>
    </xdr:to>
    <xdr:sp macro="" textlink="">
      <xdr:nvSpPr>
        <xdr:cNvPr id="343" name="楕円 342"/>
        <xdr:cNvSpPr/>
      </xdr:nvSpPr>
      <xdr:spPr>
        <a:xfrm>
          <a:off x="16129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87858</xdr:rowOff>
    </xdr:from>
    <xdr:ext cx="736600" cy="259045"/>
    <xdr:sp macro="" textlink="">
      <xdr:nvSpPr>
        <xdr:cNvPr id="344" name="テキスト ボックス 343"/>
        <xdr:cNvSpPr txBox="1"/>
      </xdr:nvSpPr>
      <xdr:spPr>
        <a:xfrm>
          <a:off x="15798800" y="1020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135467</xdr:rowOff>
    </xdr:from>
    <xdr:to>
      <xdr:col>73</xdr:col>
      <xdr:colOff>44450</xdr:colOff>
      <xdr:row>61</xdr:row>
      <xdr:rowOff>65617</xdr:rowOff>
    </xdr:to>
    <xdr:sp macro="" textlink="">
      <xdr:nvSpPr>
        <xdr:cNvPr id="345" name="楕円 344"/>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75794</xdr:rowOff>
    </xdr:from>
    <xdr:ext cx="762000" cy="259045"/>
    <xdr:sp macro="" textlink="">
      <xdr:nvSpPr>
        <xdr:cNvPr id="346" name="テキスト ボックス 345"/>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103294</xdr:rowOff>
    </xdr:from>
    <xdr:to>
      <xdr:col>68</xdr:col>
      <xdr:colOff>203200</xdr:colOff>
      <xdr:row>61</xdr:row>
      <xdr:rowOff>33444</xdr:rowOff>
    </xdr:to>
    <xdr:sp macro="" textlink="">
      <xdr:nvSpPr>
        <xdr:cNvPr id="347" name="楕円 346"/>
        <xdr:cNvSpPr/>
      </xdr:nvSpPr>
      <xdr:spPr>
        <a:xfrm>
          <a:off x="14351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48" name="テキスト ボックス 347"/>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49" name="楕円 348"/>
        <xdr:cNvSpPr/>
      </xdr:nvSpPr>
      <xdr:spPr>
        <a:xfrm>
          <a:off x="13462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50" name="テキスト ボックス 349"/>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類似団体平均値より低く、将来負担の健全度は確保されていると考えている。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今後も公債費の削減等により財政の健全化に努める。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137583</xdr:rowOff>
    </xdr:to>
    <xdr:cxnSp macro="">
      <xdr:nvCxnSpPr>
        <xdr:cNvPr id="383" name="直線コネクタ 382"/>
        <xdr:cNvCxnSpPr/>
      </xdr:nvCxnSpPr>
      <xdr:spPr>
        <a:xfrm>
          <a:off x="16179800" y="67839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39</xdr:row>
      <xdr:rowOff>97367</xdr:rowOff>
    </xdr:to>
    <xdr:cxnSp macro="">
      <xdr:nvCxnSpPr>
        <xdr:cNvPr id="386" name="直線コネクタ 385"/>
        <xdr:cNvCxnSpPr/>
      </xdr:nvCxnSpPr>
      <xdr:spPr>
        <a:xfrm>
          <a:off x="15290800" y="67678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39</xdr:row>
      <xdr:rowOff>113454</xdr:rowOff>
    </xdr:to>
    <xdr:cxnSp macro="">
      <xdr:nvCxnSpPr>
        <xdr:cNvPr id="389" name="直線コネクタ 388"/>
        <xdr:cNvCxnSpPr/>
      </xdr:nvCxnSpPr>
      <xdr:spPr>
        <a:xfrm flipV="1">
          <a:off x="14401800" y="67678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113454</xdr:rowOff>
    </xdr:from>
    <xdr:to>
      <xdr:col>68</xdr:col>
      <xdr:colOff>152400</xdr:colOff>
      <xdr:row>39</xdr:row>
      <xdr:rowOff>153670</xdr:rowOff>
    </xdr:to>
    <xdr:cxnSp macro="">
      <xdr:nvCxnSpPr>
        <xdr:cNvPr id="392" name="直線コネクタ 391"/>
        <xdr:cNvCxnSpPr/>
      </xdr:nvCxnSpPr>
      <xdr:spPr>
        <a:xfrm flipV="1">
          <a:off x="13512800" y="68000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2" name="楕円 401"/>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3"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46567</xdr:rowOff>
    </xdr:from>
    <xdr:to>
      <xdr:col>77</xdr:col>
      <xdr:colOff>95250</xdr:colOff>
      <xdr:row>39</xdr:row>
      <xdr:rowOff>148167</xdr:rowOff>
    </xdr:to>
    <xdr:sp macro="" textlink="">
      <xdr:nvSpPr>
        <xdr:cNvPr id="404" name="楕円 403"/>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405" name="テキスト ボックス 404"/>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406" name="楕円 405"/>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407" name="テキスト ボックス 406"/>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62654</xdr:rowOff>
    </xdr:from>
    <xdr:to>
      <xdr:col>68</xdr:col>
      <xdr:colOff>203200</xdr:colOff>
      <xdr:row>39</xdr:row>
      <xdr:rowOff>164254</xdr:rowOff>
    </xdr:to>
    <xdr:sp macro="" textlink="">
      <xdr:nvSpPr>
        <xdr:cNvPr id="408" name="楕円 407"/>
        <xdr:cNvSpPr/>
      </xdr:nvSpPr>
      <xdr:spPr>
        <a:xfrm>
          <a:off x="14351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2981</xdr:rowOff>
    </xdr:from>
    <xdr:ext cx="762000" cy="259045"/>
    <xdr:sp macro="" textlink="">
      <xdr:nvSpPr>
        <xdr:cNvPr id="409" name="テキスト ボックス 408"/>
        <xdr:cNvSpPr txBox="1"/>
      </xdr:nvSpPr>
      <xdr:spPr>
        <a:xfrm>
          <a:off x="14020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10" name="楕円 409"/>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11" name="テキスト ボックス 410"/>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公営企業債等繰入見込額の増や、充当可能基金の減が大きかったことから、前年に比べ増加したが、今後も公債費の削減等により財政の健全化に努める。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40217</xdr:rowOff>
    </xdr:from>
    <xdr:to>
      <xdr:col>81</xdr:col>
      <xdr:colOff>44450</xdr:colOff>
      <xdr:row>15</xdr:row>
      <xdr:rowOff>98933</xdr:rowOff>
    </xdr:to>
    <xdr:cxnSp macro="">
      <xdr:nvCxnSpPr>
        <xdr:cNvPr id="445" name="直線コネクタ 444"/>
        <xdr:cNvCxnSpPr/>
      </xdr:nvCxnSpPr>
      <xdr:spPr>
        <a:xfrm>
          <a:off x="16179800" y="2611967"/>
          <a:ext cx="8382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162602</xdr:rowOff>
    </xdr:from>
    <xdr:to>
      <xdr:col>77</xdr:col>
      <xdr:colOff>44450</xdr:colOff>
      <xdr:row>15</xdr:row>
      <xdr:rowOff>40217</xdr:rowOff>
    </xdr:to>
    <xdr:cxnSp macro="">
      <xdr:nvCxnSpPr>
        <xdr:cNvPr id="448" name="直線コネクタ 447"/>
        <xdr:cNvCxnSpPr/>
      </xdr:nvCxnSpPr>
      <xdr:spPr>
        <a:xfrm>
          <a:off x="15290800" y="2562902"/>
          <a:ext cx="8890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107163</xdr:rowOff>
    </xdr:from>
    <xdr:ext cx="736600" cy="259045"/>
    <xdr:sp macro="" textlink="">
      <xdr:nvSpPr>
        <xdr:cNvPr id="450" name="テキスト ボックス 449"/>
        <xdr:cNvSpPr txBox="1"/>
      </xdr:nvSpPr>
      <xdr:spPr>
        <a:xfrm>
          <a:off x="15798800" y="267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139277</xdr:rowOff>
    </xdr:from>
    <xdr:to>
      <xdr:col>72</xdr:col>
      <xdr:colOff>203200</xdr:colOff>
      <xdr:row>14</xdr:row>
      <xdr:rowOff>162602</xdr:rowOff>
    </xdr:to>
    <xdr:cxnSp macro="">
      <xdr:nvCxnSpPr>
        <xdr:cNvPr id="451" name="直線コネクタ 450"/>
        <xdr:cNvCxnSpPr/>
      </xdr:nvCxnSpPr>
      <xdr:spPr>
        <a:xfrm>
          <a:off x="14401800" y="2539577"/>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3" name="テキスト ボックス 452"/>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139277</xdr:rowOff>
    </xdr:from>
    <xdr:to>
      <xdr:col>68</xdr:col>
      <xdr:colOff>152400</xdr:colOff>
      <xdr:row>14</xdr:row>
      <xdr:rowOff>165015</xdr:rowOff>
    </xdr:to>
    <xdr:cxnSp macro="">
      <xdr:nvCxnSpPr>
        <xdr:cNvPr id="454" name="直線コネクタ 453"/>
        <xdr:cNvCxnSpPr/>
      </xdr:nvCxnSpPr>
      <xdr:spPr>
        <a:xfrm flipV="1">
          <a:off x="13512800" y="2539577"/>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136923</xdr:rowOff>
    </xdr:from>
    <xdr:ext cx="762000" cy="259045"/>
    <xdr:sp macro="" textlink="">
      <xdr:nvSpPr>
        <xdr:cNvPr id="456" name="テキスト ボックス 455"/>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147379</xdr:rowOff>
    </xdr:from>
    <xdr:ext cx="762000" cy="259045"/>
    <xdr:sp macro="" textlink="">
      <xdr:nvSpPr>
        <xdr:cNvPr id="458" name="テキスト ボックス 457"/>
        <xdr:cNvSpPr txBox="1"/>
      </xdr:nvSpPr>
      <xdr:spPr>
        <a:xfrm>
          <a:off x="13131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48133</xdr:rowOff>
    </xdr:from>
    <xdr:to>
      <xdr:col>81</xdr:col>
      <xdr:colOff>95250</xdr:colOff>
      <xdr:row>15</xdr:row>
      <xdr:rowOff>149733</xdr:rowOff>
    </xdr:to>
    <xdr:sp macro="" textlink="">
      <xdr:nvSpPr>
        <xdr:cNvPr id="464" name="楕円 463"/>
        <xdr:cNvSpPr/>
      </xdr:nvSpPr>
      <xdr:spPr>
        <a:xfrm>
          <a:off x="16967200" y="26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20210</xdr:rowOff>
    </xdr:from>
    <xdr:ext cx="762000" cy="259045"/>
    <xdr:sp macro="" textlink="">
      <xdr:nvSpPr>
        <xdr:cNvPr id="465" name="将来負担の状況該当値テキスト"/>
        <xdr:cNvSpPr txBox="1"/>
      </xdr:nvSpPr>
      <xdr:spPr>
        <a:xfrm>
          <a:off x="17106900" y="259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160867</xdr:rowOff>
    </xdr:from>
    <xdr:to>
      <xdr:col>77</xdr:col>
      <xdr:colOff>95250</xdr:colOff>
      <xdr:row>15</xdr:row>
      <xdr:rowOff>91017</xdr:rowOff>
    </xdr:to>
    <xdr:sp macro="" textlink="">
      <xdr:nvSpPr>
        <xdr:cNvPr id="466" name="楕円 465"/>
        <xdr:cNvSpPr/>
      </xdr:nvSpPr>
      <xdr:spPr>
        <a:xfrm>
          <a:off x="16129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101194</xdr:rowOff>
    </xdr:from>
    <xdr:ext cx="736600" cy="259045"/>
    <xdr:sp macro="" textlink="">
      <xdr:nvSpPr>
        <xdr:cNvPr id="467" name="テキスト ボックス 466"/>
        <xdr:cNvSpPr txBox="1"/>
      </xdr:nvSpPr>
      <xdr:spPr>
        <a:xfrm>
          <a:off x="15798800" y="233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111802</xdr:rowOff>
    </xdr:from>
    <xdr:to>
      <xdr:col>73</xdr:col>
      <xdr:colOff>44450</xdr:colOff>
      <xdr:row>15</xdr:row>
      <xdr:rowOff>41952</xdr:rowOff>
    </xdr:to>
    <xdr:sp macro="" textlink="">
      <xdr:nvSpPr>
        <xdr:cNvPr id="468" name="楕円 467"/>
        <xdr:cNvSpPr/>
      </xdr:nvSpPr>
      <xdr:spPr>
        <a:xfrm>
          <a:off x="15240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52129</xdr:rowOff>
    </xdr:from>
    <xdr:ext cx="762000" cy="259045"/>
    <xdr:sp macro="" textlink="">
      <xdr:nvSpPr>
        <xdr:cNvPr id="469" name="テキスト ボックス 468"/>
        <xdr:cNvSpPr txBox="1"/>
      </xdr:nvSpPr>
      <xdr:spPr>
        <a:xfrm>
          <a:off x="14909800" y="228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88477</xdr:rowOff>
    </xdr:from>
    <xdr:to>
      <xdr:col>68</xdr:col>
      <xdr:colOff>203200</xdr:colOff>
      <xdr:row>15</xdr:row>
      <xdr:rowOff>18627</xdr:rowOff>
    </xdr:to>
    <xdr:sp macro="" textlink="">
      <xdr:nvSpPr>
        <xdr:cNvPr id="470" name="楕円 469"/>
        <xdr:cNvSpPr/>
      </xdr:nvSpPr>
      <xdr:spPr>
        <a:xfrm>
          <a:off x="14351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28804</xdr:rowOff>
    </xdr:from>
    <xdr:ext cx="762000" cy="259045"/>
    <xdr:sp macro="" textlink="">
      <xdr:nvSpPr>
        <xdr:cNvPr id="471" name="テキスト ボックス 470"/>
        <xdr:cNvSpPr txBox="1"/>
      </xdr:nvSpPr>
      <xdr:spPr>
        <a:xfrm>
          <a:off x="14020800" y="225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114215</xdr:rowOff>
    </xdr:from>
    <xdr:to>
      <xdr:col>64</xdr:col>
      <xdr:colOff>152400</xdr:colOff>
      <xdr:row>15</xdr:row>
      <xdr:rowOff>44365</xdr:rowOff>
    </xdr:to>
    <xdr:sp macro="" textlink="">
      <xdr:nvSpPr>
        <xdr:cNvPr id="472" name="楕円 471"/>
        <xdr:cNvSpPr/>
      </xdr:nvSpPr>
      <xdr:spPr>
        <a:xfrm>
          <a:off x="134620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54542</xdr:rowOff>
    </xdr:from>
    <xdr:ext cx="762000" cy="259045"/>
    <xdr:sp macro="" textlink="">
      <xdr:nvSpPr>
        <xdr:cNvPr id="473" name="テキスト ボックス 472"/>
        <xdr:cNvSpPr txBox="1"/>
      </xdr:nvSpPr>
      <xdr:spPr>
        <a:xfrm>
          <a:off x="13131800" y="22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601,546
598,290
547.58
347,835,571
341,958,418
4,509,005
133,901,840
260,131,252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人当たりの職員数が少ないことから、人件費も低い状況にある。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今後も、事務の効率化等を図るとともに、外部委託等により、適切な人件費の管理に努める。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104140</xdr:rowOff>
    </xdr:to>
    <xdr:cxnSp macro="">
      <xdr:nvCxnSpPr>
        <xdr:cNvPr id="66" name="直線コネクタ 65"/>
        <xdr:cNvCxnSpPr/>
      </xdr:nvCxnSpPr>
      <xdr:spPr>
        <a:xfrm>
          <a:off x="3987800" y="6207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58420</xdr:rowOff>
    </xdr:to>
    <xdr:cxnSp macro="">
      <xdr:nvCxnSpPr>
        <xdr:cNvPr id="69" name="直線コネクタ 68"/>
        <xdr:cNvCxnSpPr/>
      </xdr:nvCxnSpPr>
      <xdr:spPr>
        <a:xfrm flipV="1">
          <a:off x="3098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58420</xdr:rowOff>
    </xdr:to>
    <xdr:cxnSp macro="">
      <xdr:nvCxnSpPr>
        <xdr:cNvPr id="72" name="直線コネクタ 71"/>
        <xdr:cNvCxnSpPr/>
      </xdr:nvCxnSpPr>
      <xdr:spPr>
        <a:xfrm>
          <a:off x="2209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58420</xdr:rowOff>
    </xdr:to>
    <xdr:cxnSp macro="">
      <xdr:nvCxnSpPr>
        <xdr:cNvPr id="75" name="直線コネクタ 74"/>
        <xdr:cNvCxnSpPr/>
      </xdr:nvCxnSpPr>
      <xdr:spPr>
        <a:xfrm>
          <a:off x="1320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類似団体平均値より低くなっており、健全な財政に寄与しているものと考えている。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今後も、過去の実績等によらず、改めて必要性や効率性等を十分に検討し、見直し・合理化に努める。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1814</xdr:rowOff>
    </xdr:to>
    <xdr:cxnSp macro="">
      <xdr:nvCxnSpPr>
        <xdr:cNvPr id="129" name="直線コネクタ 128"/>
        <xdr:cNvCxnSpPr/>
      </xdr:nvCxnSpPr>
      <xdr:spPr>
        <a:xfrm>
          <a:off x="15671800" y="27232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15</xdr:row>
      <xdr:rowOff>151493</xdr:rowOff>
    </xdr:to>
    <xdr:cxnSp macro="">
      <xdr:nvCxnSpPr>
        <xdr:cNvPr id="132" name="直線コネクタ 131"/>
        <xdr:cNvCxnSpPr/>
      </xdr:nvCxnSpPr>
      <xdr:spPr>
        <a:xfrm>
          <a:off x="14782800" y="269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118836</xdr:rowOff>
    </xdr:to>
    <xdr:cxnSp macro="">
      <xdr:nvCxnSpPr>
        <xdr:cNvPr id="135" name="直線コネクタ 134"/>
        <xdr:cNvCxnSpPr/>
      </xdr:nvCxnSpPr>
      <xdr:spPr>
        <a:xfrm>
          <a:off x="13893800" y="2690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118836</xdr:rowOff>
    </xdr:to>
    <xdr:cxnSp macro="">
      <xdr:nvCxnSpPr>
        <xdr:cNvPr id="138" name="直線コネクタ 137"/>
        <xdr:cNvCxnSpPr/>
      </xdr:nvCxnSpPr>
      <xdr:spPr>
        <a:xfrm>
          <a:off x="13004800" y="2679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9" name="物件費該当値テキスト"/>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0" name="楕円 149"/>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51" name="テキスト ボックス 150"/>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子育て支援に要する経費や障害福祉に要する経費の増等により、類似団体の平均値より高くなっている。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今後も、資格審査の適正化に取り組むとともに、市の単独事業については、改めて費用対効果等を検証して、見直しを行うなど、扶助費の抑制に努める。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152400</xdr:rowOff>
    </xdr:from>
    <xdr:to>
      <xdr:col>24</xdr:col>
      <xdr:colOff>25400</xdr:colOff>
      <xdr:row>61</xdr:row>
      <xdr:rowOff>57150</xdr:rowOff>
    </xdr:to>
    <xdr:cxnSp macro="">
      <xdr:nvCxnSpPr>
        <xdr:cNvPr id="190" name="直線コネクタ 189"/>
        <xdr:cNvCxnSpPr/>
      </xdr:nvCxnSpPr>
      <xdr:spPr>
        <a:xfrm flipV="1">
          <a:off x="3987800" y="10439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19050</xdr:rowOff>
    </xdr:from>
    <xdr:to>
      <xdr:col>19</xdr:col>
      <xdr:colOff>187325</xdr:colOff>
      <xdr:row>61</xdr:row>
      <xdr:rowOff>57150</xdr:rowOff>
    </xdr:to>
    <xdr:cxnSp macro="">
      <xdr:nvCxnSpPr>
        <xdr:cNvPr id="193" name="直線コネクタ 192"/>
        <xdr:cNvCxnSpPr/>
      </xdr:nvCxnSpPr>
      <xdr:spPr>
        <a:xfrm>
          <a:off x="30988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139700</xdr:rowOff>
    </xdr:from>
    <xdr:to>
      <xdr:col>15</xdr:col>
      <xdr:colOff>98425</xdr:colOff>
      <xdr:row>61</xdr:row>
      <xdr:rowOff>19050</xdr:rowOff>
    </xdr:to>
    <xdr:cxnSp macro="">
      <xdr:nvCxnSpPr>
        <xdr:cNvPr id="196" name="直線コネクタ 195"/>
        <xdr:cNvCxnSpPr/>
      </xdr:nvCxnSpPr>
      <xdr:spPr>
        <a:xfrm>
          <a:off x="2209800" y="10426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158750</xdr:rowOff>
    </xdr:from>
    <xdr:to>
      <xdr:col>11</xdr:col>
      <xdr:colOff>9525</xdr:colOff>
      <xdr:row>60</xdr:row>
      <xdr:rowOff>139700</xdr:rowOff>
    </xdr:to>
    <xdr:cxnSp macro="">
      <xdr:nvCxnSpPr>
        <xdr:cNvPr id="199" name="直線コネクタ 198"/>
        <xdr:cNvCxnSpPr/>
      </xdr:nvCxnSpPr>
      <xdr:spPr>
        <a:xfrm>
          <a:off x="1320800" y="10274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101600</xdr:rowOff>
    </xdr:from>
    <xdr:to>
      <xdr:col>24</xdr:col>
      <xdr:colOff>76200</xdr:colOff>
      <xdr:row>61</xdr:row>
      <xdr:rowOff>31750</xdr:rowOff>
    </xdr:to>
    <xdr:sp macro="" textlink="">
      <xdr:nvSpPr>
        <xdr:cNvPr id="209" name="楕円 208"/>
        <xdr:cNvSpPr/>
      </xdr:nvSpPr>
      <xdr:spPr>
        <a:xfrm>
          <a:off x="47752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73677</xdr:rowOff>
    </xdr:from>
    <xdr:ext cx="762000" cy="259045"/>
    <xdr:sp macro="" textlink="">
      <xdr:nvSpPr>
        <xdr:cNvPr id="210" name="扶助費該当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6350</xdr:rowOff>
    </xdr:from>
    <xdr:to>
      <xdr:col>20</xdr:col>
      <xdr:colOff>38100</xdr:colOff>
      <xdr:row>61</xdr:row>
      <xdr:rowOff>107950</xdr:rowOff>
    </xdr:to>
    <xdr:sp macro="" textlink="">
      <xdr:nvSpPr>
        <xdr:cNvPr id="211" name="楕円 210"/>
        <xdr:cNvSpPr/>
      </xdr:nvSpPr>
      <xdr:spPr>
        <a:xfrm>
          <a:off x="3937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92727</xdr:rowOff>
    </xdr:from>
    <xdr:ext cx="736600" cy="259045"/>
    <xdr:sp macro="" textlink="">
      <xdr:nvSpPr>
        <xdr:cNvPr id="212" name="テキスト ボックス 211"/>
        <xdr:cNvSpPr txBox="1"/>
      </xdr:nvSpPr>
      <xdr:spPr>
        <a:xfrm>
          <a:off x="3606800" y="1055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139700</xdr:rowOff>
    </xdr:from>
    <xdr:to>
      <xdr:col>15</xdr:col>
      <xdr:colOff>149225</xdr:colOff>
      <xdr:row>61</xdr:row>
      <xdr:rowOff>69850</xdr:rowOff>
    </xdr:to>
    <xdr:sp macro="" textlink="">
      <xdr:nvSpPr>
        <xdr:cNvPr id="213" name="楕円 212"/>
        <xdr:cNvSpPr/>
      </xdr:nvSpPr>
      <xdr:spPr>
        <a:xfrm>
          <a:off x="3048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54627</xdr:rowOff>
    </xdr:from>
    <xdr:ext cx="762000" cy="259045"/>
    <xdr:sp macro="" textlink="">
      <xdr:nvSpPr>
        <xdr:cNvPr id="214" name="テキスト ボックス 213"/>
        <xdr:cNvSpPr txBox="1"/>
      </xdr:nvSpPr>
      <xdr:spPr>
        <a:xfrm>
          <a:off x="2717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88900</xdr:rowOff>
    </xdr:from>
    <xdr:to>
      <xdr:col>11</xdr:col>
      <xdr:colOff>60325</xdr:colOff>
      <xdr:row>61</xdr:row>
      <xdr:rowOff>19050</xdr:rowOff>
    </xdr:to>
    <xdr:sp macro="" textlink="">
      <xdr:nvSpPr>
        <xdr:cNvPr id="215" name="楕円 214"/>
        <xdr:cNvSpPr/>
      </xdr:nvSpPr>
      <xdr:spPr>
        <a:xfrm>
          <a:off x="2159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3827</xdr:rowOff>
    </xdr:from>
    <xdr:ext cx="762000" cy="259045"/>
    <xdr:sp macro="" textlink="">
      <xdr:nvSpPr>
        <xdr:cNvPr id="216" name="テキスト ボックス 215"/>
        <xdr:cNvSpPr txBox="1"/>
      </xdr:nvSpPr>
      <xdr:spPr>
        <a:xfrm>
          <a:off x="1828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107950</xdr:rowOff>
    </xdr:from>
    <xdr:to>
      <xdr:col>6</xdr:col>
      <xdr:colOff>171450</xdr:colOff>
      <xdr:row>60</xdr:row>
      <xdr:rowOff>38100</xdr:rowOff>
    </xdr:to>
    <xdr:sp macro="" textlink="">
      <xdr:nvSpPr>
        <xdr:cNvPr id="217" name="楕円 216"/>
        <xdr:cNvSpPr/>
      </xdr:nvSpPr>
      <xdr:spPr>
        <a:xfrm>
          <a:off x="1270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22877</xdr:rowOff>
    </xdr:from>
    <xdr:ext cx="762000" cy="259045"/>
    <xdr:sp macro="" textlink="">
      <xdr:nvSpPr>
        <xdr:cNvPr id="218" name="テキスト ボックス 217"/>
        <xdr:cNvSpPr txBox="1"/>
      </xdr:nvSpPr>
      <xdr:spPr>
        <a:xfrm>
          <a:off x="939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類似団体とほぼ同水準で推移しており、健全な財政に寄与しているものと考えている。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今後も、他会計への繰出金を抑制するなど、普通会計への負担を減らしていくよう努める。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58</xdr:row>
      <xdr:rowOff>165100</xdr:rowOff>
    </xdr:to>
    <xdr:cxnSp macro="">
      <xdr:nvCxnSpPr>
        <xdr:cNvPr id="251" name="直線コネクタ 250"/>
        <xdr:cNvCxnSpPr/>
      </xdr:nvCxnSpPr>
      <xdr:spPr>
        <a:xfrm>
          <a:off x="15671800" y="10058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114300</xdr:rowOff>
    </xdr:to>
    <xdr:cxnSp macro="">
      <xdr:nvCxnSpPr>
        <xdr:cNvPr id="254" name="直線コネクタ 253"/>
        <xdr:cNvCxnSpPr/>
      </xdr:nvCxnSpPr>
      <xdr:spPr>
        <a:xfrm>
          <a:off x="14782800" y="9994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50800</xdr:rowOff>
    </xdr:to>
    <xdr:cxnSp macro="">
      <xdr:nvCxnSpPr>
        <xdr:cNvPr id="257" name="直線コネクタ 256"/>
        <xdr:cNvCxnSpPr/>
      </xdr:nvCxnSpPr>
      <xdr:spPr>
        <a:xfrm>
          <a:off x="13893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0</xdr:rowOff>
    </xdr:from>
    <xdr:to>
      <xdr:col>69</xdr:col>
      <xdr:colOff>92075</xdr:colOff>
      <xdr:row>58</xdr:row>
      <xdr:rowOff>12700</xdr:rowOff>
    </xdr:to>
    <xdr:cxnSp macro="">
      <xdr:nvCxnSpPr>
        <xdr:cNvPr id="260" name="直線コネクタ 259"/>
        <xdr:cNvCxnSpPr/>
      </xdr:nvCxnSpPr>
      <xdr:spPr>
        <a:xfrm>
          <a:off x="13004800" y="994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70" name="楕円 269"/>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71"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63500</xdr:rowOff>
    </xdr:from>
    <xdr:to>
      <xdr:col>78</xdr:col>
      <xdr:colOff>120650</xdr:colOff>
      <xdr:row>58</xdr:row>
      <xdr:rowOff>165100</xdr:rowOff>
    </xdr:to>
    <xdr:sp macro="" textlink="">
      <xdr:nvSpPr>
        <xdr:cNvPr id="272" name="楕円 271"/>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149877</xdr:rowOff>
    </xdr:from>
    <xdr:ext cx="736600" cy="259045"/>
    <xdr:sp macro="" textlink="">
      <xdr:nvSpPr>
        <xdr:cNvPr id="273" name="テキスト ボックス 272"/>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4" name="楕円 273"/>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75" name="テキスト ボックス 274"/>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6" name="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77" name="テキスト ボックス 276"/>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78" name="楕円 277"/>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79" name="テキスト ボックス 278"/>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類似団体平均値より低くなっており、健全な財政に寄与しているものと考えている。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「補助金見直しの指針」等に基づき、事業実績の精査や団体自立のための指導等の取組みを行ってきており、今後も、引き続き、同指針等に基づき積極的な見直しに努める。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104140</xdr:rowOff>
    </xdr:from>
    <xdr:to>
      <xdr:col>82</xdr:col>
      <xdr:colOff>107950</xdr:colOff>
      <xdr:row>32</xdr:row>
      <xdr:rowOff>149860</xdr:rowOff>
    </xdr:to>
    <xdr:cxnSp macro="">
      <xdr:nvCxnSpPr>
        <xdr:cNvPr id="312" name="直線コネクタ 311"/>
        <xdr:cNvCxnSpPr/>
      </xdr:nvCxnSpPr>
      <xdr:spPr>
        <a:xfrm>
          <a:off x="15671800" y="5590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104140</xdr:rowOff>
    </xdr:from>
    <xdr:to>
      <xdr:col>78</xdr:col>
      <xdr:colOff>69850</xdr:colOff>
      <xdr:row>32</xdr:row>
      <xdr:rowOff>104140</xdr:rowOff>
    </xdr:to>
    <xdr:cxnSp macro="">
      <xdr:nvCxnSpPr>
        <xdr:cNvPr id="315" name="直線コネクタ 314"/>
        <xdr:cNvCxnSpPr/>
      </xdr:nvCxnSpPr>
      <xdr:spPr>
        <a:xfrm>
          <a:off x="14782800" y="5590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104140</xdr:rowOff>
    </xdr:from>
    <xdr:to>
      <xdr:col>73</xdr:col>
      <xdr:colOff>180975</xdr:colOff>
      <xdr:row>32</xdr:row>
      <xdr:rowOff>119380</xdr:rowOff>
    </xdr:to>
    <xdr:cxnSp macro="">
      <xdr:nvCxnSpPr>
        <xdr:cNvPr id="318" name="直線コネクタ 317"/>
        <xdr:cNvCxnSpPr/>
      </xdr:nvCxnSpPr>
      <xdr:spPr>
        <a:xfrm flipV="1">
          <a:off x="13893800" y="559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88900</xdr:rowOff>
    </xdr:from>
    <xdr:to>
      <xdr:col>69</xdr:col>
      <xdr:colOff>92075</xdr:colOff>
      <xdr:row>32</xdr:row>
      <xdr:rowOff>119380</xdr:rowOff>
    </xdr:to>
    <xdr:cxnSp macro="">
      <xdr:nvCxnSpPr>
        <xdr:cNvPr id="321" name="直線コネクタ 320"/>
        <xdr:cNvCxnSpPr/>
      </xdr:nvCxnSpPr>
      <xdr:spPr>
        <a:xfrm>
          <a:off x="13004800" y="557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99060</xdr:rowOff>
    </xdr:from>
    <xdr:to>
      <xdr:col>82</xdr:col>
      <xdr:colOff>158750</xdr:colOff>
      <xdr:row>33</xdr:row>
      <xdr:rowOff>29210</xdr:rowOff>
    </xdr:to>
    <xdr:sp macro="" textlink="">
      <xdr:nvSpPr>
        <xdr:cNvPr id="331" name="楕円 330"/>
        <xdr:cNvSpPr/>
      </xdr:nvSpPr>
      <xdr:spPr>
        <a:xfrm>
          <a:off x="164592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7637</xdr:rowOff>
    </xdr:from>
    <xdr:ext cx="762000" cy="259045"/>
    <xdr:sp macro="" textlink="">
      <xdr:nvSpPr>
        <xdr:cNvPr id="332" name="補助費等該当値テキスト"/>
        <xdr:cNvSpPr txBox="1"/>
      </xdr:nvSpPr>
      <xdr:spPr>
        <a:xfrm>
          <a:off x="16598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53340</xdr:rowOff>
    </xdr:from>
    <xdr:to>
      <xdr:col>78</xdr:col>
      <xdr:colOff>120650</xdr:colOff>
      <xdr:row>32</xdr:row>
      <xdr:rowOff>154940</xdr:rowOff>
    </xdr:to>
    <xdr:sp macro="" textlink="">
      <xdr:nvSpPr>
        <xdr:cNvPr id="333" name="楕円 332"/>
        <xdr:cNvSpPr/>
      </xdr:nvSpPr>
      <xdr:spPr>
        <a:xfrm>
          <a:off x="15621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165117</xdr:rowOff>
    </xdr:from>
    <xdr:ext cx="736600" cy="259045"/>
    <xdr:sp macro="" textlink="">
      <xdr:nvSpPr>
        <xdr:cNvPr id="334" name="テキスト ボックス 333"/>
        <xdr:cNvSpPr txBox="1"/>
      </xdr:nvSpPr>
      <xdr:spPr>
        <a:xfrm>
          <a:off x="15290800" y="530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53340</xdr:rowOff>
    </xdr:from>
    <xdr:to>
      <xdr:col>74</xdr:col>
      <xdr:colOff>31750</xdr:colOff>
      <xdr:row>32</xdr:row>
      <xdr:rowOff>154940</xdr:rowOff>
    </xdr:to>
    <xdr:sp macro="" textlink="">
      <xdr:nvSpPr>
        <xdr:cNvPr id="335" name="楕円 334"/>
        <xdr:cNvSpPr/>
      </xdr:nvSpPr>
      <xdr:spPr>
        <a:xfrm>
          <a:off x="14732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165117</xdr:rowOff>
    </xdr:from>
    <xdr:ext cx="762000" cy="259045"/>
    <xdr:sp macro="" textlink="">
      <xdr:nvSpPr>
        <xdr:cNvPr id="336" name="テキスト ボックス 335"/>
        <xdr:cNvSpPr txBox="1"/>
      </xdr:nvSpPr>
      <xdr:spPr>
        <a:xfrm>
          <a:off x="14401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68580</xdr:rowOff>
    </xdr:from>
    <xdr:to>
      <xdr:col>69</xdr:col>
      <xdr:colOff>142875</xdr:colOff>
      <xdr:row>32</xdr:row>
      <xdr:rowOff>170180</xdr:rowOff>
    </xdr:to>
    <xdr:sp macro="" textlink="">
      <xdr:nvSpPr>
        <xdr:cNvPr id="337" name="楕円 336"/>
        <xdr:cNvSpPr/>
      </xdr:nvSpPr>
      <xdr:spPr>
        <a:xfrm>
          <a:off x="13843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8907</xdr:rowOff>
    </xdr:from>
    <xdr:ext cx="762000" cy="259045"/>
    <xdr:sp macro="" textlink="">
      <xdr:nvSpPr>
        <xdr:cNvPr id="338" name="テキスト ボックス 337"/>
        <xdr:cNvSpPr txBox="1"/>
      </xdr:nvSpPr>
      <xdr:spPr>
        <a:xfrm>
          <a:off x="13512800" y="53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38100</xdr:rowOff>
    </xdr:from>
    <xdr:to>
      <xdr:col>65</xdr:col>
      <xdr:colOff>53975</xdr:colOff>
      <xdr:row>32</xdr:row>
      <xdr:rowOff>139700</xdr:rowOff>
    </xdr:to>
    <xdr:sp macro="" textlink="">
      <xdr:nvSpPr>
        <xdr:cNvPr id="339" name="楕円 338"/>
        <xdr:cNvSpPr/>
      </xdr:nvSpPr>
      <xdr:spPr>
        <a:xfrm>
          <a:off x="12954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149877</xdr:rowOff>
    </xdr:from>
    <xdr:ext cx="762000" cy="259045"/>
    <xdr:sp macro="" textlink="">
      <xdr:nvSpPr>
        <xdr:cNvPr id="340" name="テキスト ボックス 339"/>
        <xdr:cNvSpPr txBox="1"/>
      </xdr:nvSpPr>
      <xdr:spPr>
        <a:xfrm>
          <a:off x="12623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臨時財政対策債を除く公債費については、借入額を元金償還額の範囲内に抑制している。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今後も、実質的な市債残高を減少させるため、プライマリーバランスの黒字化を目指し、健全財政の維持に努める。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78</xdr:row>
      <xdr:rowOff>149861</xdr:rowOff>
    </xdr:to>
    <xdr:cxnSp macro="">
      <xdr:nvCxnSpPr>
        <xdr:cNvPr id="373" name="直線コネクタ 372"/>
        <xdr:cNvCxnSpPr/>
      </xdr:nvCxnSpPr>
      <xdr:spPr>
        <a:xfrm flipV="1">
          <a:off x="3987800" y="134620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78</xdr:row>
      <xdr:rowOff>149861</xdr:rowOff>
    </xdr:to>
    <xdr:cxnSp macro="">
      <xdr:nvCxnSpPr>
        <xdr:cNvPr id="376" name="直線コネクタ 375"/>
        <xdr:cNvCxnSpPr/>
      </xdr:nvCxnSpPr>
      <xdr:spPr>
        <a:xfrm>
          <a:off x="3098800" y="13500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96520</xdr:rowOff>
    </xdr:from>
    <xdr:to>
      <xdr:col>15</xdr:col>
      <xdr:colOff>98425</xdr:colOff>
      <xdr:row>78</xdr:row>
      <xdr:rowOff>127000</xdr:rowOff>
    </xdr:to>
    <xdr:cxnSp macro="">
      <xdr:nvCxnSpPr>
        <xdr:cNvPr id="379" name="直線コネクタ 378"/>
        <xdr:cNvCxnSpPr/>
      </xdr:nvCxnSpPr>
      <xdr:spPr>
        <a:xfrm>
          <a:off x="2209800" y="1346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96520</xdr:rowOff>
    </xdr:from>
    <xdr:to>
      <xdr:col>11</xdr:col>
      <xdr:colOff>9525</xdr:colOff>
      <xdr:row>78</xdr:row>
      <xdr:rowOff>111761</xdr:rowOff>
    </xdr:to>
    <xdr:cxnSp macro="">
      <xdr:nvCxnSpPr>
        <xdr:cNvPr id="382" name="直線コネクタ 381"/>
        <xdr:cNvCxnSpPr/>
      </xdr:nvCxnSpPr>
      <xdr:spPr>
        <a:xfrm flipV="1">
          <a:off x="1320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92" name="楕円 391"/>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762000" cy="259045"/>
    <xdr:sp macro="" textlink="">
      <xdr:nvSpPr>
        <xdr:cNvPr id="393" name="公債費該当値テキスト"/>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94" name="楕円 393"/>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95" name="テキスト ボックス 394"/>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6" name="楕円 395"/>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7" name="テキスト ボックス 396"/>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45720</xdr:rowOff>
    </xdr:from>
    <xdr:to>
      <xdr:col>11</xdr:col>
      <xdr:colOff>60325</xdr:colOff>
      <xdr:row>78</xdr:row>
      <xdr:rowOff>147320</xdr:rowOff>
    </xdr:to>
    <xdr:sp macro="" textlink="">
      <xdr:nvSpPr>
        <xdr:cNvPr id="398" name="楕円 397"/>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132097</xdr:rowOff>
    </xdr:from>
    <xdr:ext cx="762000" cy="259045"/>
    <xdr:sp macro="" textlink="">
      <xdr:nvSpPr>
        <xdr:cNvPr id="399" name="テキスト ボックス 398"/>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60961</xdr:rowOff>
    </xdr:from>
    <xdr:to>
      <xdr:col>6</xdr:col>
      <xdr:colOff>171450</xdr:colOff>
      <xdr:row>78</xdr:row>
      <xdr:rowOff>162561</xdr:rowOff>
    </xdr:to>
    <xdr:sp macro="" textlink="">
      <xdr:nvSpPr>
        <xdr:cNvPr id="400" name="楕円 399"/>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147338</xdr:rowOff>
    </xdr:from>
    <xdr:ext cx="762000" cy="259045"/>
    <xdr:sp macro="" textlink="">
      <xdr:nvSpPr>
        <xdr:cNvPr id="401" name="テキスト ボックス 400"/>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類似団体平均値より低くなっており、健全な財政に寄与しているものと考えている。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今後も、人件費、扶助費のほか投資的経費について、各面からコスト縮減に努める。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115570</xdr:rowOff>
    </xdr:to>
    <xdr:cxnSp macro="">
      <xdr:nvCxnSpPr>
        <xdr:cNvPr id="434" name="直線コネクタ 433"/>
        <xdr:cNvCxnSpPr/>
      </xdr:nvCxnSpPr>
      <xdr:spPr>
        <a:xfrm>
          <a:off x="15671800" y="128600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111760</xdr:rowOff>
    </xdr:from>
    <xdr:to>
      <xdr:col>78</xdr:col>
      <xdr:colOff>69850</xdr:colOff>
      <xdr:row>75</xdr:row>
      <xdr:rowOff>1270</xdr:rowOff>
    </xdr:to>
    <xdr:cxnSp macro="">
      <xdr:nvCxnSpPr>
        <xdr:cNvPr id="437" name="直線コネクタ 436"/>
        <xdr:cNvCxnSpPr/>
      </xdr:nvCxnSpPr>
      <xdr:spPr>
        <a:xfrm>
          <a:off x="14782800" y="12799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73660</xdr:rowOff>
    </xdr:from>
    <xdr:to>
      <xdr:col>73</xdr:col>
      <xdr:colOff>180975</xdr:colOff>
      <xdr:row>74</xdr:row>
      <xdr:rowOff>111760</xdr:rowOff>
    </xdr:to>
    <xdr:cxnSp macro="">
      <xdr:nvCxnSpPr>
        <xdr:cNvPr id="440" name="直線コネクタ 439"/>
        <xdr:cNvCxnSpPr/>
      </xdr:nvCxnSpPr>
      <xdr:spPr>
        <a:xfrm>
          <a:off x="13893800" y="12760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2" name="テキスト ボックス 441"/>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92710</xdr:rowOff>
    </xdr:from>
    <xdr:to>
      <xdr:col>69</xdr:col>
      <xdr:colOff>92075</xdr:colOff>
      <xdr:row>74</xdr:row>
      <xdr:rowOff>73660</xdr:rowOff>
    </xdr:to>
    <xdr:cxnSp macro="">
      <xdr:nvCxnSpPr>
        <xdr:cNvPr id="443" name="直線コネクタ 442"/>
        <xdr:cNvCxnSpPr/>
      </xdr:nvCxnSpPr>
      <xdr:spPr>
        <a:xfrm>
          <a:off x="13004800" y="126085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5" name="テキスト ボックス 444"/>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47" name="テキスト ボックス 44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53" name="楕円 452"/>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54"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55" name="楕円 454"/>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56" name="テキスト ボックス 455"/>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60960</xdr:rowOff>
    </xdr:from>
    <xdr:to>
      <xdr:col>74</xdr:col>
      <xdr:colOff>31750</xdr:colOff>
      <xdr:row>74</xdr:row>
      <xdr:rowOff>162560</xdr:rowOff>
    </xdr:to>
    <xdr:sp macro="" textlink="">
      <xdr:nvSpPr>
        <xdr:cNvPr id="457" name="楕円 456"/>
        <xdr:cNvSpPr/>
      </xdr:nvSpPr>
      <xdr:spPr>
        <a:xfrm>
          <a:off x="14732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1287</xdr:rowOff>
    </xdr:from>
    <xdr:ext cx="762000" cy="259045"/>
    <xdr:sp macro="" textlink="">
      <xdr:nvSpPr>
        <xdr:cNvPr id="458" name="テキスト ボックス 457"/>
        <xdr:cNvSpPr txBox="1"/>
      </xdr:nvSpPr>
      <xdr:spPr>
        <a:xfrm>
          <a:off x="14401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22860</xdr:rowOff>
    </xdr:from>
    <xdr:to>
      <xdr:col>69</xdr:col>
      <xdr:colOff>142875</xdr:colOff>
      <xdr:row>74</xdr:row>
      <xdr:rowOff>124460</xdr:rowOff>
    </xdr:to>
    <xdr:sp macro="" textlink="">
      <xdr:nvSpPr>
        <xdr:cNvPr id="459" name="楕円 458"/>
        <xdr:cNvSpPr/>
      </xdr:nvSpPr>
      <xdr:spPr>
        <a:xfrm>
          <a:off x="13843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134637</xdr:rowOff>
    </xdr:from>
    <xdr:ext cx="762000" cy="259045"/>
    <xdr:sp macro="" textlink="">
      <xdr:nvSpPr>
        <xdr:cNvPr id="460" name="テキスト ボックス 459"/>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41910</xdr:rowOff>
    </xdr:from>
    <xdr:to>
      <xdr:col>65</xdr:col>
      <xdr:colOff>53975</xdr:colOff>
      <xdr:row>73</xdr:row>
      <xdr:rowOff>143510</xdr:rowOff>
    </xdr:to>
    <xdr:sp macro="" textlink="">
      <xdr:nvSpPr>
        <xdr:cNvPr id="461" name="楕円 460"/>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153687</xdr:rowOff>
    </xdr:from>
    <xdr:ext cx="762000" cy="259045"/>
    <xdr:sp macro="" textlink="">
      <xdr:nvSpPr>
        <xdr:cNvPr id="462" name="テキスト ボックス 461"/>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136174</xdr:rowOff>
    </xdr:from>
    <xdr:to>
      <xdr:col>29</xdr:col>
      <xdr:colOff>127000</xdr:colOff>
      <xdr:row>18</xdr:row>
      <xdr:rowOff>49306</xdr:rowOff>
    </xdr:to>
    <xdr:cxnSp macro="">
      <xdr:nvCxnSpPr>
        <xdr:cNvPr id="48" name="直線コネクタ 47"/>
        <xdr:cNvCxnSpPr/>
      </xdr:nvCxnSpPr>
      <xdr:spPr bwMode="auto">
        <a:xfrm flipV="1">
          <a:off x="5003800" y="3098449"/>
          <a:ext cx="647700" cy="84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49306</xdr:rowOff>
    </xdr:from>
    <xdr:to>
      <xdr:col>26</xdr:col>
      <xdr:colOff>50800</xdr:colOff>
      <xdr:row>18</xdr:row>
      <xdr:rowOff>102342</xdr:rowOff>
    </xdr:to>
    <xdr:cxnSp macro="">
      <xdr:nvCxnSpPr>
        <xdr:cNvPr id="51" name="直線コネクタ 50"/>
        <xdr:cNvCxnSpPr/>
      </xdr:nvCxnSpPr>
      <xdr:spPr bwMode="auto">
        <a:xfrm flipV="1">
          <a:off x="4305300" y="3183031"/>
          <a:ext cx="698500" cy="5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102342</xdr:rowOff>
    </xdr:from>
    <xdr:to>
      <xdr:col>22</xdr:col>
      <xdr:colOff>114300</xdr:colOff>
      <xdr:row>18</xdr:row>
      <xdr:rowOff>116332</xdr:rowOff>
    </xdr:to>
    <xdr:cxnSp macro="">
      <xdr:nvCxnSpPr>
        <xdr:cNvPr id="54" name="直線コネクタ 53"/>
        <xdr:cNvCxnSpPr/>
      </xdr:nvCxnSpPr>
      <xdr:spPr bwMode="auto">
        <a:xfrm flipV="1">
          <a:off x="3606800" y="3236067"/>
          <a:ext cx="698500" cy="13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116332</xdr:rowOff>
    </xdr:from>
    <xdr:to>
      <xdr:col>18</xdr:col>
      <xdr:colOff>177800</xdr:colOff>
      <xdr:row>18</xdr:row>
      <xdr:rowOff>135489</xdr:rowOff>
    </xdr:to>
    <xdr:cxnSp macro="">
      <xdr:nvCxnSpPr>
        <xdr:cNvPr id="57" name="直線コネクタ 56"/>
        <xdr:cNvCxnSpPr/>
      </xdr:nvCxnSpPr>
      <xdr:spPr bwMode="auto">
        <a:xfrm flipV="1">
          <a:off x="2908300" y="3250057"/>
          <a:ext cx="698500" cy="19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85374</xdr:rowOff>
    </xdr:from>
    <xdr:to>
      <xdr:col>29</xdr:col>
      <xdr:colOff>177800</xdr:colOff>
      <xdr:row>18</xdr:row>
      <xdr:rowOff>15524</xdr:rowOff>
    </xdr:to>
    <xdr:sp macro="" textlink="">
      <xdr:nvSpPr>
        <xdr:cNvPr id="67" name="楕円 66"/>
        <xdr:cNvSpPr/>
      </xdr:nvSpPr>
      <xdr:spPr bwMode="auto">
        <a:xfrm>
          <a:off x="5600700" y="3047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57451</xdr:rowOff>
    </xdr:from>
    <xdr:ext cx="762000" cy="259045"/>
    <xdr:sp macro="" textlink="">
      <xdr:nvSpPr>
        <xdr:cNvPr id="68" name="人口1人当たり決算額の推移該当値テキスト130"/>
        <xdr:cNvSpPr txBox="1"/>
      </xdr:nvSpPr>
      <xdr:spPr>
        <a:xfrm>
          <a:off x="5740400" y="301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169956</xdr:rowOff>
    </xdr:from>
    <xdr:to>
      <xdr:col>26</xdr:col>
      <xdr:colOff>101600</xdr:colOff>
      <xdr:row>18</xdr:row>
      <xdr:rowOff>100106</xdr:rowOff>
    </xdr:to>
    <xdr:sp macro="" textlink="">
      <xdr:nvSpPr>
        <xdr:cNvPr id="69" name="楕円 68"/>
        <xdr:cNvSpPr/>
      </xdr:nvSpPr>
      <xdr:spPr bwMode="auto">
        <a:xfrm>
          <a:off x="4953000" y="3132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84883</xdr:rowOff>
    </xdr:from>
    <xdr:ext cx="736600" cy="259045"/>
    <xdr:sp macro="" textlink="">
      <xdr:nvSpPr>
        <xdr:cNvPr id="70" name="テキスト ボックス 69"/>
        <xdr:cNvSpPr txBox="1"/>
      </xdr:nvSpPr>
      <xdr:spPr>
        <a:xfrm>
          <a:off x="4622800" y="3218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51542</xdr:rowOff>
    </xdr:from>
    <xdr:to>
      <xdr:col>22</xdr:col>
      <xdr:colOff>165100</xdr:colOff>
      <xdr:row>18</xdr:row>
      <xdr:rowOff>153142</xdr:rowOff>
    </xdr:to>
    <xdr:sp macro="" textlink="">
      <xdr:nvSpPr>
        <xdr:cNvPr id="71" name="楕円 70"/>
        <xdr:cNvSpPr/>
      </xdr:nvSpPr>
      <xdr:spPr bwMode="auto">
        <a:xfrm>
          <a:off x="4254500" y="3185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137919</xdr:rowOff>
    </xdr:from>
    <xdr:ext cx="762000" cy="259045"/>
    <xdr:sp macro="" textlink="">
      <xdr:nvSpPr>
        <xdr:cNvPr id="72" name="テキスト ボックス 71"/>
        <xdr:cNvSpPr txBox="1"/>
      </xdr:nvSpPr>
      <xdr:spPr>
        <a:xfrm>
          <a:off x="3924300" y="327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65532</xdr:rowOff>
    </xdr:from>
    <xdr:to>
      <xdr:col>19</xdr:col>
      <xdr:colOff>38100</xdr:colOff>
      <xdr:row>18</xdr:row>
      <xdr:rowOff>167132</xdr:rowOff>
    </xdr:to>
    <xdr:sp macro="" textlink="">
      <xdr:nvSpPr>
        <xdr:cNvPr id="73" name="楕円 72"/>
        <xdr:cNvSpPr/>
      </xdr:nvSpPr>
      <xdr:spPr bwMode="auto">
        <a:xfrm>
          <a:off x="3556000" y="3199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151909</xdr:rowOff>
    </xdr:from>
    <xdr:ext cx="762000" cy="259045"/>
    <xdr:sp macro="" textlink="">
      <xdr:nvSpPr>
        <xdr:cNvPr id="74" name="テキスト ボックス 73"/>
        <xdr:cNvSpPr txBox="1"/>
      </xdr:nvSpPr>
      <xdr:spPr>
        <a:xfrm>
          <a:off x="3225800" y="3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84689</xdr:rowOff>
    </xdr:from>
    <xdr:to>
      <xdr:col>15</xdr:col>
      <xdr:colOff>101600</xdr:colOff>
      <xdr:row>19</xdr:row>
      <xdr:rowOff>14839</xdr:rowOff>
    </xdr:to>
    <xdr:sp macro="" textlink="">
      <xdr:nvSpPr>
        <xdr:cNvPr id="75" name="楕円 74"/>
        <xdr:cNvSpPr/>
      </xdr:nvSpPr>
      <xdr:spPr bwMode="auto">
        <a:xfrm>
          <a:off x="2857500" y="3218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171066</xdr:rowOff>
    </xdr:from>
    <xdr:ext cx="762000" cy="259045"/>
    <xdr:sp macro="" textlink="">
      <xdr:nvSpPr>
        <xdr:cNvPr id="76" name="テキスト ボックス 75"/>
        <xdr:cNvSpPr txBox="1"/>
      </xdr:nvSpPr>
      <xdr:spPr>
        <a:xfrm>
          <a:off x="2527300" y="33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290068</xdr:rowOff>
    </xdr:from>
    <xdr:to>
      <xdr:col>29</xdr:col>
      <xdr:colOff>127000</xdr:colOff>
      <xdr:row>36</xdr:row>
      <xdr:rowOff>7289</xdr:rowOff>
    </xdr:to>
    <xdr:cxnSp macro="">
      <xdr:nvCxnSpPr>
        <xdr:cNvPr id="109" name="直線コネクタ 108"/>
        <xdr:cNvCxnSpPr/>
      </xdr:nvCxnSpPr>
      <xdr:spPr bwMode="auto">
        <a:xfrm flipV="1">
          <a:off x="5003800" y="6900418"/>
          <a:ext cx="6477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7289</xdr:rowOff>
    </xdr:from>
    <xdr:to>
      <xdr:col>26</xdr:col>
      <xdr:colOff>50800</xdr:colOff>
      <xdr:row>36</xdr:row>
      <xdr:rowOff>51448</xdr:rowOff>
    </xdr:to>
    <xdr:cxnSp macro="">
      <xdr:nvCxnSpPr>
        <xdr:cNvPr id="112" name="直線コネクタ 111"/>
        <xdr:cNvCxnSpPr/>
      </xdr:nvCxnSpPr>
      <xdr:spPr bwMode="auto">
        <a:xfrm flipV="1">
          <a:off x="4305300" y="6960539"/>
          <a:ext cx="698500" cy="44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51448</xdr:rowOff>
    </xdr:from>
    <xdr:to>
      <xdr:col>22</xdr:col>
      <xdr:colOff>114300</xdr:colOff>
      <xdr:row>36</xdr:row>
      <xdr:rowOff>64935</xdr:rowOff>
    </xdr:to>
    <xdr:cxnSp macro="">
      <xdr:nvCxnSpPr>
        <xdr:cNvPr id="115" name="直線コネクタ 114"/>
        <xdr:cNvCxnSpPr/>
      </xdr:nvCxnSpPr>
      <xdr:spPr bwMode="auto">
        <a:xfrm flipV="1">
          <a:off x="3606800" y="7004698"/>
          <a:ext cx="6985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53886</xdr:rowOff>
    </xdr:from>
    <xdr:to>
      <xdr:col>18</xdr:col>
      <xdr:colOff>177800</xdr:colOff>
      <xdr:row>36</xdr:row>
      <xdr:rowOff>64935</xdr:rowOff>
    </xdr:to>
    <xdr:cxnSp macro="">
      <xdr:nvCxnSpPr>
        <xdr:cNvPr id="118" name="直線コネクタ 117"/>
        <xdr:cNvCxnSpPr/>
      </xdr:nvCxnSpPr>
      <xdr:spPr bwMode="auto">
        <a:xfrm>
          <a:off x="2908300" y="7007136"/>
          <a:ext cx="698500" cy="11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239268</xdr:rowOff>
    </xdr:from>
    <xdr:to>
      <xdr:col>29</xdr:col>
      <xdr:colOff>177800</xdr:colOff>
      <xdr:row>35</xdr:row>
      <xdr:rowOff>340868</xdr:rowOff>
    </xdr:to>
    <xdr:sp macro="" textlink="">
      <xdr:nvSpPr>
        <xdr:cNvPr id="128" name="楕円 127"/>
        <xdr:cNvSpPr/>
      </xdr:nvSpPr>
      <xdr:spPr bwMode="auto">
        <a:xfrm>
          <a:off x="5600700" y="684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211345</xdr:rowOff>
    </xdr:from>
    <xdr:ext cx="762000" cy="259045"/>
    <xdr:sp macro="" textlink="">
      <xdr:nvSpPr>
        <xdr:cNvPr id="129" name="人口1人当たり決算額の推移該当値テキスト445"/>
        <xdr:cNvSpPr txBox="1"/>
      </xdr:nvSpPr>
      <xdr:spPr>
        <a:xfrm>
          <a:off x="5740400" y="68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299389</xdr:rowOff>
    </xdr:from>
    <xdr:to>
      <xdr:col>26</xdr:col>
      <xdr:colOff>101600</xdr:colOff>
      <xdr:row>36</xdr:row>
      <xdr:rowOff>58089</xdr:rowOff>
    </xdr:to>
    <xdr:sp macro="" textlink="">
      <xdr:nvSpPr>
        <xdr:cNvPr id="130" name="楕円 129"/>
        <xdr:cNvSpPr/>
      </xdr:nvSpPr>
      <xdr:spPr bwMode="auto">
        <a:xfrm>
          <a:off x="4953000" y="6909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42866</xdr:rowOff>
    </xdr:from>
    <xdr:ext cx="736600" cy="259045"/>
    <xdr:sp macro="" textlink="">
      <xdr:nvSpPr>
        <xdr:cNvPr id="131" name="テキスト ボックス 130"/>
        <xdr:cNvSpPr txBox="1"/>
      </xdr:nvSpPr>
      <xdr:spPr>
        <a:xfrm>
          <a:off x="4622800" y="699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648</xdr:rowOff>
    </xdr:from>
    <xdr:to>
      <xdr:col>22</xdr:col>
      <xdr:colOff>165100</xdr:colOff>
      <xdr:row>36</xdr:row>
      <xdr:rowOff>102248</xdr:rowOff>
    </xdr:to>
    <xdr:sp macro="" textlink="">
      <xdr:nvSpPr>
        <xdr:cNvPr id="132" name="楕円 131"/>
        <xdr:cNvSpPr/>
      </xdr:nvSpPr>
      <xdr:spPr bwMode="auto">
        <a:xfrm>
          <a:off x="4254500" y="6953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87025</xdr:rowOff>
    </xdr:from>
    <xdr:ext cx="762000" cy="259045"/>
    <xdr:sp macro="" textlink="">
      <xdr:nvSpPr>
        <xdr:cNvPr id="133" name="テキスト ボックス 132"/>
        <xdr:cNvSpPr txBox="1"/>
      </xdr:nvSpPr>
      <xdr:spPr>
        <a:xfrm>
          <a:off x="3924300" y="704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14135</xdr:rowOff>
    </xdr:from>
    <xdr:to>
      <xdr:col>19</xdr:col>
      <xdr:colOff>38100</xdr:colOff>
      <xdr:row>36</xdr:row>
      <xdr:rowOff>115735</xdr:rowOff>
    </xdr:to>
    <xdr:sp macro="" textlink="">
      <xdr:nvSpPr>
        <xdr:cNvPr id="134" name="楕円 133"/>
        <xdr:cNvSpPr/>
      </xdr:nvSpPr>
      <xdr:spPr bwMode="auto">
        <a:xfrm>
          <a:off x="3556000" y="696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100512</xdr:rowOff>
    </xdr:from>
    <xdr:ext cx="762000" cy="259045"/>
    <xdr:sp macro="" textlink="">
      <xdr:nvSpPr>
        <xdr:cNvPr id="135" name="テキスト ボックス 134"/>
        <xdr:cNvSpPr txBox="1"/>
      </xdr:nvSpPr>
      <xdr:spPr>
        <a:xfrm>
          <a:off x="3225800" y="705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3086</xdr:rowOff>
    </xdr:from>
    <xdr:to>
      <xdr:col>15</xdr:col>
      <xdr:colOff>101600</xdr:colOff>
      <xdr:row>36</xdr:row>
      <xdr:rowOff>104686</xdr:rowOff>
    </xdr:to>
    <xdr:sp macro="" textlink="">
      <xdr:nvSpPr>
        <xdr:cNvPr id="136" name="楕円 135"/>
        <xdr:cNvSpPr/>
      </xdr:nvSpPr>
      <xdr:spPr bwMode="auto">
        <a:xfrm>
          <a:off x="2857500" y="6956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89463</xdr:rowOff>
    </xdr:from>
    <xdr:ext cx="762000" cy="259045"/>
    <xdr:sp macro="" textlink="">
      <xdr:nvSpPr>
        <xdr:cNvPr id="137" name="テキスト ボックス 136"/>
        <xdr:cNvSpPr txBox="1"/>
      </xdr:nvSpPr>
      <xdr:spPr>
        <a:xfrm>
          <a:off x="2527300" y="704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601,546
598,290
547.58
347,835,571
341,958,418
4,509,005
133,901,840
260,131,252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40847</xdr:rowOff>
    </xdr:from>
    <xdr:to>
      <xdr:col>24</xdr:col>
      <xdr:colOff>63500</xdr:colOff>
      <xdr:row>36</xdr:row>
      <xdr:rowOff>154036</xdr:rowOff>
    </xdr:to>
    <xdr:cxnSp macro="">
      <xdr:nvCxnSpPr>
        <xdr:cNvPr id="63" name="直線コネクタ 62"/>
        <xdr:cNvCxnSpPr/>
      </xdr:nvCxnSpPr>
      <xdr:spPr>
        <a:xfrm flipV="1">
          <a:off x="3797300" y="6213047"/>
          <a:ext cx="838200" cy="11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154036</xdr:rowOff>
    </xdr:from>
    <xdr:to>
      <xdr:col>19</xdr:col>
      <xdr:colOff>177800</xdr:colOff>
      <xdr:row>36</xdr:row>
      <xdr:rowOff>169973</xdr:rowOff>
    </xdr:to>
    <xdr:cxnSp macro="">
      <xdr:nvCxnSpPr>
        <xdr:cNvPr id="66" name="直線コネクタ 65"/>
        <xdr:cNvCxnSpPr/>
      </xdr:nvCxnSpPr>
      <xdr:spPr>
        <a:xfrm flipV="1">
          <a:off x="2908300" y="6326236"/>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169973</xdr:rowOff>
    </xdr:from>
    <xdr:to>
      <xdr:col>15</xdr:col>
      <xdr:colOff>50800</xdr:colOff>
      <xdr:row>37</xdr:row>
      <xdr:rowOff>8680</xdr:rowOff>
    </xdr:to>
    <xdr:cxnSp macro="">
      <xdr:nvCxnSpPr>
        <xdr:cNvPr id="69" name="直線コネクタ 68"/>
        <xdr:cNvCxnSpPr/>
      </xdr:nvCxnSpPr>
      <xdr:spPr>
        <a:xfrm flipV="1">
          <a:off x="2019300" y="6342173"/>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8680</xdr:rowOff>
    </xdr:from>
    <xdr:to>
      <xdr:col>10</xdr:col>
      <xdr:colOff>114300</xdr:colOff>
      <xdr:row>37</xdr:row>
      <xdr:rowOff>25073</xdr:rowOff>
    </xdr:to>
    <xdr:cxnSp macro="">
      <xdr:nvCxnSpPr>
        <xdr:cNvPr id="72" name="直線コネクタ 71"/>
        <xdr:cNvCxnSpPr/>
      </xdr:nvCxnSpPr>
      <xdr:spPr>
        <a:xfrm flipV="1">
          <a:off x="1130300" y="6352330"/>
          <a:ext cx="889000" cy="1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161497</xdr:rowOff>
    </xdr:from>
    <xdr:to>
      <xdr:col>24</xdr:col>
      <xdr:colOff>114300</xdr:colOff>
      <xdr:row>36</xdr:row>
      <xdr:rowOff>91647</xdr:rowOff>
    </xdr:to>
    <xdr:sp macro="" textlink="">
      <xdr:nvSpPr>
        <xdr:cNvPr id="82" name="楕円 81"/>
        <xdr:cNvSpPr/>
      </xdr:nvSpPr>
      <xdr:spPr>
        <a:xfrm>
          <a:off x="4584700" y="616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139924</xdr:rowOff>
    </xdr:from>
    <xdr:ext cx="534377" cy="259045"/>
    <xdr:sp macro="" textlink="">
      <xdr:nvSpPr>
        <xdr:cNvPr id="83" name="人件費該当値テキスト"/>
        <xdr:cNvSpPr txBox="1"/>
      </xdr:nvSpPr>
      <xdr:spPr>
        <a:xfrm>
          <a:off x="4686300" y="614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103236</xdr:rowOff>
    </xdr:from>
    <xdr:to>
      <xdr:col>20</xdr:col>
      <xdr:colOff>38100</xdr:colOff>
      <xdr:row>37</xdr:row>
      <xdr:rowOff>33386</xdr:rowOff>
    </xdr:to>
    <xdr:sp macro="" textlink="">
      <xdr:nvSpPr>
        <xdr:cNvPr id="84" name="楕円 83"/>
        <xdr:cNvSpPr/>
      </xdr:nvSpPr>
      <xdr:spPr>
        <a:xfrm>
          <a:off x="3746500" y="627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24513</xdr:rowOff>
    </xdr:from>
    <xdr:ext cx="534377" cy="259045"/>
    <xdr:sp macro="" textlink="">
      <xdr:nvSpPr>
        <xdr:cNvPr id="85" name="テキスト ボックス 84"/>
        <xdr:cNvSpPr txBox="1"/>
      </xdr:nvSpPr>
      <xdr:spPr>
        <a:xfrm>
          <a:off x="3530111" y="636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119173</xdr:rowOff>
    </xdr:from>
    <xdr:to>
      <xdr:col>15</xdr:col>
      <xdr:colOff>101600</xdr:colOff>
      <xdr:row>37</xdr:row>
      <xdr:rowOff>49323</xdr:rowOff>
    </xdr:to>
    <xdr:sp macro="" textlink="">
      <xdr:nvSpPr>
        <xdr:cNvPr id="86" name="楕円 85"/>
        <xdr:cNvSpPr/>
      </xdr:nvSpPr>
      <xdr:spPr>
        <a:xfrm>
          <a:off x="2857500" y="629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40450</xdr:rowOff>
    </xdr:from>
    <xdr:ext cx="534377" cy="259045"/>
    <xdr:sp macro="" textlink="">
      <xdr:nvSpPr>
        <xdr:cNvPr id="87" name="テキスト ボックス 86"/>
        <xdr:cNvSpPr txBox="1"/>
      </xdr:nvSpPr>
      <xdr:spPr>
        <a:xfrm>
          <a:off x="2641111" y="638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129330</xdr:rowOff>
    </xdr:from>
    <xdr:to>
      <xdr:col>10</xdr:col>
      <xdr:colOff>165100</xdr:colOff>
      <xdr:row>37</xdr:row>
      <xdr:rowOff>59480</xdr:rowOff>
    </xdr:to>
    <xdr:sp macro="" textlink="">
      <xdr:nvSpPr>
        <xdr:cNvPr id="88" name="楕円 87"/>
        <xdr:cNvSpPr/>
      </xdr:nvSpPr>
      <xdr:spPr>
        <a:xfrm>
          <a:off x="1968500" y="63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50607</xdr:rowOff>
    </xdr:from>
    <xdr:ext cx="534377" cy="259045"/>
    <xdr:sp macro="" textlink="">
      <xdr:nvSpPr>
        <xdr:cNvPr id="89" name="テキスト ボックス 88"/>
        <xdr:cNvSpPr txBox="1"/>
      </xdr:nvSpPr>
      <xdr:spPr>
        <a:xfrm>
          <a:off x="1752111" y="63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145723</xdr:rowOff>
    </xdr:from>
    <xdr:to>
      <xdr:col>6</xdr:col>
      <xdr:colOff>38100</xdr:colOff>
      <xdr:row>37</xdr:row>
      <xdr:rowOff>75873</xdr:rowOff>
    </xdr:to>
    <xdr:sp macro="" textlink="">
      <xdr:nvSpPr>
        <xdr:cNvPr id="90" name="楕円 89"/>
        <xdr:cNvSpPr/>
      </xdr:nvSpPr>
      <xdr:spPr>
        <a:xfrm>
          <a:off x="1079500" y="631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67000</xdr:rowOff>
    </xdr:from>
    <xdr:ext cx="534377" cy="259045"/>
    <xdr:sp macro="" textlink="">
      <xdr:nvSpPr>
        <xdr:cNvPr id="91" name="テキスト ボックス 90"/>
        <xdr:cNvSpPr txBox="1"/>
      </xdr:nvSpPr>
      <xdr:spPr>
        <a:xfrm>
          <a:off x="863111" y="641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80493</xdr:rowOff>
    </xdr:from>
    <xdr:to>
      <xdr:col>24</xdr:col>
      <xdr:colOff>63500</xdr:colOff>
      <xdr:row>57</xdr:row>
      <xdr:rowOff>161897</xdr:rowOff>
    </xdr:to>
    <xdr:cxnSp macro="">
      <xdr:nvCxnSpPr>
        <xdr:cNvPr id="119" name="直線コネクタ 118"/>
        <xdr:cNvCxnSpPr/>
      </xdr:nvCxnSpPr>
      <xdr:spPr>
        <a:xfrm flipV="1">
          <a:off x="3797300" y="9853143"/>
          <a:ext cx="838200" cy="8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161897</xdr:rowOff>
    </xdr:from>
    <xdr:to>
      <xdr:col>19</xdr:col>
      <xdr:colOff>177800</xdr:colOff>
      <xdr:row>58</xdr:row>
      <xdr:rowOff>60056</xdr:rowOff>
    </xdr:to>
    <xdr:cxnSp macro="">
      <xdr:nvCxnSpPr>
        <xdr:cNvPr id="122" name="直線コネクタ 121"/>
        <xdr:cNvCxnSpPr/>
      </xdr:nvCxnSpPr>
      <xdr:spPr>
        <a:xfrm flipV="1">
          <a:off x="2908300" y="9934547"/>
          <a:ext cx="889000" cy="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60056</xdr:rowOff>
    </xdr:from>
    <xdr:to>
      <xdr:col>15</xdr:col>
      <xdr:colOff>50800</xdr:colOff>
      <xdr:row>58</xdr:row>
      <xdr:rowOff>76035</xdr:rowOff>
    </xdr:to>
    <xdr:cxnSp macro="">
      <xdr:nvCxnSpPr>
        <xdr:cNvPr id="125" name="直線コネクタ 124"/>
        <xdr:cNvCxnSpPr/>
      </xdr:nvCxnSpPr>
      <xdr:spPr>
        <a:xfrm flipV="1">
          <a:off x="2019300" y="10004156"/>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58775</xdr:rowOff>
    </xdr:from>
    <xdr:to>
      <xdr:col>10</xdr:col>
      <xdr:colOff>114300</xdr:colOff>
      <xdr:row>58</xdr:row>
      <xdr:rowOff>76035</xdr:rowOff>
    </xdr:to>
    <xdr:cxnSp macro="">
      <xdr:nvCxnSpPr>
        <xdr:cNvPr id="128" name="直線コネクタ 127"/>
        <xdr:cNvCxnSpPr/>
      </xdr:nvCxnSpPr>
      <xdr:spPr>
        <a:xfrm>
          <a:off x="1130300" y="10002875"/>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29693</xdr:rowOff>
    </xdr:from>
    <xdr:to>
      <xdr:col>24</xdr:col>
      <xdr:colOff>114300</xdr:colOff>
      <xdr:row>57</xdr:row>
      <xdr:rowOff>131293</xdr:rowOff>
    </xdr:to>
    <xdr:sp macro="" textlink="">
      <xdr:nvSpPr>
        <xdr:cNvPr id="138" name="楕円 137"/>
        <xdr:cNvSpPr/>
      </xdr:nvSpPr>
      <xdr:spPr>
        <a:xfrm>
          <a:off x="4584700" y="98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8120</xdr:rowOff>
    </xdr:from>
    <xdr:ext cx="534377" cy="259045"/>
    <xdr:sp macro="" textlink="">
      <xdr:nvSpPr>
        <xdr:cNvPr id="139" name="物件費該当値テキスト"/>
        <xdr:cNvSpPr txBox="1"/>
      </xdr:nvSpPr>
      <xdr:spPr>
        <a:xfrm>
          <a:off x="4686300" y="97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111097</xdr:rowOff>
    </xdr:from>
    <xdr:to>
      <xdr:col>20</xdr:col>
      <xdr:colOff>38100</xdr:colOff>
      <xdr:row>58</xdr:row>
      <xdr:rowOff>41247</xdr:rowOff>
    </xdr:to>
    <xdr:sp macro="" textlink="">
      <xdr:nvSpPr>
        <xdr:cNvPr id="140" name="楕円 139"/>
        <xdr:cNvSpPr/>
      </xdr:nvSpPr>
      <xdr:spPr>
        <a:xfrm>
          <a:off x="3746500" y="988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32374</xdr:rowOff>
    </xdr:from>
    <xdr:ext cx="534377" cy="259045"/>
    <xdr:sp macro="" textlink="">
      <xdr:nvSpPr>
        <xdr:cNvPr id="141" name="テキスト ボックス 140"/>
        <xdr:cNvSpPr txBox="1"/>
      </xdr:nvSpPr>
      <xdr:spPr>
        <a:xfrm>
          <a:off x="3530111" y="99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9256</xdr:rowOff>
    </xdr:from>
    <xdr:to>
      <xdr:col>15</xdr:col>
      <xdr:colOff>101600</xdr:colOff>
      <xdr:row>58</xdr:row>
      <xdr:rowOff>110856</xdr:rowOff>
    </xdr:to>
    <xdr:sp macro="" textlink="">
      <xdr:nvSpPr>
        <xdr:cNvPr id="142" name="楕円 141"/>
        <xdr:cNvSpPr/>
      </xdr:nvSpPr>
      <xdr:spPr>
        <a:xfrm>
          <a:off x="2857500" y="995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101983</xdr:rowOff>
    </xdr:from>
    <xdr:ext cx="534377" cy="259045"/>
    <xdr:sp macro="" textlink="">
      <xdr:nvSpPr>
        <xdr:cNvPr id="143" name="テキスト ボックス 142"/>
        <xdr:cNvSpPr txBox="1"/>
      </xdr:nvSpPr>
      <xdr:spPr>
        <a:xfrm>
          <a:off x="2641111" y="10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25235</xdr:rowOff>
    </xdr:from>
    <xdr:to>
      <xdr:col>10</xdr:col>
      <xdr:colOff>165100</xdr:colOff>
      <xdr:row>58</xdr:row>
      <xdr:rowOff>126835</xdr:rowOff>
    </xdr:to>
    <xdr:sp macro="" textlink="">
      <xdr:nvSpPr>
        <xdr:cNvPr id="144" name="楕円 143"/>
        <xdr:cNvSpPr/>
      </xdr:nvSpPr>
      <xdr:spPr>
        <a:xfrm>
          <a:off x="1968500" y="996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117962</xdr:rowOff>
    </xdr:from>
    <xdr:ext cx="534377" cy="259045"/>
    <xdr:sp macro="" textlink="">
      <xdr:nvSpPr>
        <xdr:cNvPr id="145" name="テキスト ボックス 144"/>
        <xdr:cNvSpPr txBox="1"/>
      </xdr:nvSpPr>
      <xdr:spPr>
        <a:xfrm>
          <a:off x="1752111" y="1006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7975</xdr:rowOff>
    </xdr:from>
    <xdr:to>
      <xdr:col>6</xdr:col>
      <xdr:colOff>38100</xdr:colOff>
      <xdr:row>58</xdr:row>
      <xdr:rowOff>109575</xdr:rowOff>
    </xdr:to>
    <xdr:sp macro="" textlink="">
      <xdr:nvSpPr>
        <xdr:cNvPr id="146" name="楕円 145"/>
        <xdr:cNvSpPr/>
      </xdr:nvSpPr>
      <xdr:spPr>
        <a:xfrm>
          <a:off x="1079500" y="99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100702</xdr:rowOff>
    </xdr:from>
    <xdr:ext cx="534377" cy="259045"/>
    <xdr:sp macro="" textlink="">
      <xdr:nvSpPr>
        <xdr:cNvPr id="147" name="テキスト ボックス 146"/>
        <xdr:cNvSpPr txBox="1"/>
      </xdr:nvSpPr>
      <xdr:spPr>
        <a:xfrm>
          <a:off x="863111" y="100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94590</xdr:rowOff>
    </xdr:from>
    <xdr:to>
      <xdr:col>24</xdr:col>
      <xdr:colOff>63500</xdr:colOff>
      <xdr:row>77</xdr:row>
      <xdr:rowOff>96343</xdr:rowOff>
    </xdr:to>
    <xdr:cxnSp macro="">
      <xdr:nvCxnSpPr>
        <xdr:cNvPr id="176" name="直線コネクタ 175"/>
        <xdr:cNvCxnSpPr/>
      </xdr:nvCxnSpPr>
      <xdr:spPr>
        <a:xfrm flipV="1">
          <a:off x="3797300" y="13296240"/>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73788</xdr:rowOff>
    </xdr:from>
    <xdr:to>
      <xdr:col>19</xdr:col>
      <xdr:colOff>177800</xdr:colOff>
      <xdr:row>77</xdr:row>
      <xdr:rowOff>96343</xdr:rowOff>
    </xdr:to>
    <xdr:cxnSp macro="">
      <xdr:nvCxnSpPr>
        <xdr:cNvPr id="179" name="直線コネクタ 178"/>
        <xdr:cNvCxnSpPr/>
      </xdr:nvCxnSpPr>
      <xdr:spPr>
        <a:xfrm>
          <a:off x="2908300" y="13275438"/>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73788</xdr:rowOff>
    </xdr:from>
    <xdr:to>
      <xdr:col>15</xdr:col>
      <xdr:colOff>50800</xdr:colOff>
      <xdr:row>77</xdr:row>
      <xdr:rowOff>112116</xdr:rowOff>
    </xdr:to>
    <xdr:cxnSp macro="">
      <xdr:nvCxnSpPr>
        <xdr:cNvPr id="182" name="直線コネクタ 181"/>
        <xdr:cNvCxnSpPr/>
      </xdr:nvCxnSpPr>
      <xdr:spPr>
        <a:xfrm flipV="1">
          <a:off x="2019300" y="13275438"/>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112116</xdr:rowOff>
    </xdr:from>
    <xdr:to>
      <xdr:col>10</xdr:col>
      <xdr:colOff>114300</xdr:colOff>
      <xdr:row>77</xdr:row>
      <xdr:rowOff>115849</xdr:rowOff>
    </xdr:to>
    <xdr:cxnSp macro="">
      <xdr:nvCxnSpPr>
        <xdr:cNvPr id="185" name="直線コネクタ 184"/>
        <xdr:cNvCxnSpPr/>
      </xdr:nvCxnSpPr>
      <xdr:spPr>
        <a:xfrm flipV="1">
          <a:off x="1130300" y="13313766"/>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43790</xdr:rowOff>
    </xdr:from>
    <xdr:to>
      <xdr:col>24</xdr:col>
      <xdr:colOff>114300</xdr:colOff>
      <xdr:row>77</xdr:row>
      <xdr:rowOff>145390</xdr:rowOff>
    </xdr:to>
    <xdr:sp macro="" textlink="">
      <xdr:nvSpPr>
        <xdr:cNvPr id="195" name="楕円 194"/>
        <xdr:cNvSpPr/>
      </xdr:nvSpPr>
      <xdr:spPr>
        <a:xfrm>
          <a:off x="4584700" y="132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22217</xdr:rowOff>
    </xdr:from>
    <xdr:ext cx="469744" cy="259045"/>
    <xdr:sp macro="" textlink="">
      <xdr:nvSpPr>
        <xdr:cNvPr id="196" name="維持補修費該当値テキスト"/>
        <xdr:cNvSpPr txBox="1"/>
      </xdr:nvSpPr>
      <xdr:spPr>
        <a:xfrm>
          <a:off x="4686300" y="1322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45543</xdr:rowOff>
    </xdr:from>
    <xdr:to>
      <xdr:col>20</xdr:col>
      <xdr:colOff>38100</xdr:colOff>
      <xdr:row>77</xdr:row>
      <xdr:rowOff>147143</xdr:rowOff>
    </xdr:to>
    <xdr:sp macro="" textlink="">
      <xdr:nvSpPr>
        <xdr:cNvPr id="197" name="楕円 196"/>
        <xdr:cNvSpPr/>
      </xdr:nvSpPr>
      <xdr:spPr>
        <a:xfrm>
          <a:off x="3746500" y="132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138270</xdr:rowOff>
    </xdr:from>
    <xdr:ext cx="469744" cy="259045"/>
    <xdr:sp macro="" textlink="">
      <xdr:nvSpPr>
        <xdr:cNvPr id="198" name="テキスト ボックス 197"/>
        <xdr:cNvSpPr txBox="1"/>
      </xdr:nvSpPr>
      <xdr:spPr>
        <a:xfrm>
          <a:off x="3562428" y="1333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22988</xdr:rowOff>
    </xdr:from>
    <xdr:to>
      <xdr:col>15</xdr:col>
      <xdr:colOff>101600</xdr:colOff>
      <xdr:row>77</xdr:row>
      <xdr:rowOff>124588</xdr:rowOff>
    </xdr:to>
    <xdr:sp macro="" textlink="">
      <xdr:nvSpPr>
        <xdr:cNvPr id="199" name="楕円 198"/>
        <xdr:cNvSpPr/>
      </xdr:nvSpPr>
      <xdr:spPr>
        <a:xfrm>
          <a:off x="2857500" y="1322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115715</xdr:rowOff>
    </xdr:from>
    <xdr:ext cx="469744" cy="259045"/>
    <xdr:sp macro="" textlink="">
      <xdr:nvSpPr>
        <xdr:cNvPr id="200" name="テキスト ボックス 199"/>
        <xdr:cNvSpPr txBox="1"/>
      </xdr:nvSpPr>
      <xdr:spPr>
        <a:xfrm>
          <a:off x="2673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61316</xdr:rowOff>
    </xdr:from>
    <xdr:to>
      <xdr:col>10</xdr:col>
      <xdr:colOff>165100</xdr:colOff>
      <xdr:row>77</xdr:row>
      <xdr:rowOff>162916</xdr:rowOff>
    </xdr:to>
    <xdr:sp macro="" textlink="">
      <xdr:nvSpPr>
        <xdr:cNvPr id="201" name="楕円 200"/>
        <xdr:cNvSpPr/>
      </xdr:nvSpPr>
      <xdr:spPr>
        <a:xfrm>
          <a:off x="1968500" y="132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154043</xdr:rowOff>
    </xdr:from>
    <xdr:ext cx="469744" cy="259045"/>
    <xdr:sp macro="" textlink="">
      <xdr:nvSpPr>
        <xdr:cNvPr id="202" name="テキスト ボックス 201"/>
        <xdr:cNvSpPr txBox="1"/>
      </xdr:nvSpPr>
      <xdr:spPr>
        <a:xfrm>
          <a:off x="1784428" y="1335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65049</xdr:rowOff>
    </xdr:from>
    <xdr:to>
      <xdr:col>6</xdr:col>
      <xdr:colOff>38100</xdr:colOff>
      <xdr:row>77</xdr:row>
      <xdr:rowOff>166649</xdr:rowOff>
    </xdr:to>
    <xdr:sp macro="" textlink="">
      <xdr:nvSpPr>
        <xdr:cNvPr id="203" name="楕円 202"/>
        <xdr:cNvSpPr/>
      </xdr:nvSpPr>
      <xdr:spPr>
        <a:xfrm>
          <a:off x="1079500" y="132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157776</xdr:rowOff>
    </xdr:from>
    <xdr:ext cx="469744" cy="259045"/>
    <xdr:sp macro="" textlink="">
      <xdr:nvSpPr>
        <xdr:cNvPr id="204" name="テキスト ボックス 203"/>
        <xdr:cNvSpPr txBox="1"/>
      </xdr:nvSpPr>
      <xdr:spPr>
        <a:xfrm>
          <a:off x="895428" y="1335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19889</xdr:rowOff>
    </xdr:from>
    <xdr:to>
      <xdr:col>24</xdr:col>
      <xdr:colOff>63500</xdr:colOff>
      <xdr:row>92</xdr:row>
      <xdr:rowOff>107595</xdr:rowOff>
    </xdr:to>
    <xdr:cxnSp macro="">
      <xdr:nvCxnSpPr>
        <xdr:cNvPr id="234" name="直線コネクタ 233"/>
        <xdr:cNvCxnSpPr/>
      </xdr:nvCxnSpPr>
      <xdr:spPr>
        <a:xfrm flipV="1">
          <a:off x="3797300" y="15793289"/>
          <a:ext cx="838200" cy="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107595</xdr:rowOff>
    </xdr:from>
    <xdr:to>
      <xdr:col>19</xdr:col>
      <xdr:colOff>177800</xdr:colOff>
      <xdr:row>93</xdr:row>
      <xdr:rowOff>27775</xdr:rowOff>
    </xdr:to>
    <xdr:cxnSp macro="">
      <xdr:nvCxnSpPr>
        <xdr:cNvPr id="237" name="直線コネクタ 236"/>
        <xdr:cNvCxnSpPr/>
      </xdr:nvCxnSpPr>
      <xdr:spPr>
        <a:xfrm flipV="1">
          <a:off x="2908300" y="15880995"/>
          <a:ext cx="8890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27775</xdr:rowOff>
    </xdr:from>
    <xdr:to>
      <xdr:col>15</xdr:col>
      <xdr:colOff>50800</xdr:colOff>
      <xdr:row>93</xdr:row>
      <xdr:rowOff>75654</xdr:rowOff>
    </xdr:to>
    <xdr:cxnSp macro="">
      <xdr:nvCxnSpPr>
        <xdr:cNvPr id="240" name="直線コネクタ 239"/>
        <xdr:cNvCxnSpPr/>
      </xdr:nvCxnSpPr>
      <xdr:spPr>
        <a:xfrm flipV="1">
          <a:off x="2019300" y="15972625"/>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75654</xdr:rowOff>
    </xdr:from>
    <xdr:to>
      <xdr:col>10</xdr:col>
      <xdr:colOff>114300</xdr:colOff>
      <xdr:row>93</xdr:row>
      <xdr:rowOff>79959</xdr:rowOff>
    </xdr:to>
    <xdr:cxnSp macro="">
      <xdr:nvCxnSpPr>
        <xdr:cNvPr id="243" name="直線コネクタ 242"/>
        <xdr:cNvCxnSpPr/>
      </xdr:nvCxnSpPr>
      <xdr:spPr>
        <a:xfrm flipV="1">
          <a:off x="1130300" y="16020504"/>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143312</xdr:rowOff>
    </xdr:from>
    <xdr:ext cx="599010" cy="259045"/>
    <xdr:sp macro="" textlink="">
      <xdr:nvSpPr>
        <xdr:cNvPr id="245" name="テキスト ボックス 244"/>
        <xdr:cNvSpPr txBox="1"/>
      </xdr:nvSpPr>
      <xdr:spPr>
        <a:xfrm>
          <a:off x="1719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168927</xdr:rowOff>
    </xdr:from>
    <xdr:ext cx="599010" cy="259045"/>
    <xdr:sp macro="" textlink="">
      <xdr:nvSpPr>
        <xdr:cNvPr id="247" name="テキスト ボックス 246"/>
        <xdr:cNvSpPr txBox="1"/>
      </xdr:nvSpPr>
      <xdr:spPr>
        <a:xfrm>
          <a:off x="830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140539</xdr:rowOff>
    </xdr:from>
    <xdr:to>
      <xdr:col>24</xdr:col>
      <xdr:colOff>114300</xdr:colOff>
      <xdr:row>92</xdr:row>
      <xdr:rowOff>70689</xdr:rowOff>
    </xdr:to>
    <xdr:sp macro="" textlink="">
      <xdr:nvSpPr>
        <xdr:cNvPr id="253" name="楕円 252"/>
        <xdr:cNvSpPr/>
      </xdr:nvSpPr>
      <xdr:spPr>
        <a:xfrm>
          <a:off x="4584700" y="157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163416</xdr:rowOff>
    </xdr:from>
    <xdr:ext cx="599010" cy="259045"/>
    <xdr:sp macro="" textlink="">
      <xdr:nvSpPr>
        <xdr:cNvPr id="254" name="扶助費該当値テキスト"/>
        <xdr:cNvSpPr txBox="1"/>
      </xdr:nvSpPr>
      <xdr:spPr>
        <a:xfrm>
          <a:off x="4686300" y="1559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56795</xdr:rowOff>
    </xdr:from>
    <xdr:to>
      <xdr:col>20</xdr:col>
      <xdr:colOff>38100</xdr:colOff>
      <xdr:row>92</xdr:row>
      <xdr:rowOff>158395</xdr:rowOff>
    </xdr:to>
    <xdr:sp macro="" textlink="">
      <xdr:nvSpPr>
        <xdr:cNvPr id="255" name="楕円 254"/>
        <xdr:cNvSpPr/>
      </xdr:nvSpPr>
      <xdr:spPr>
        <a:xfrm>
          <a:off x="3746500" y="158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3472</xdr:rowOff>
    </xdr:from>
    <xdr:ext cx="599010" cy="259045"/>
    <xdr:sp macro="" textlink="">
      <xdr:nvSpPr>
        <xdr:cNvPr id="256" name="テキスト ボックス 255"/>
        <xdr:cNvSpPr txBox="1"/>
      </xdr:nvSpPr>
      <xdr:spPr>
        <a:xfrm>
          <a:off x="3497795" y="1560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148425</xdr:rowOff>
    </xdr:from>
    <xdr:to>
      <xdr:col>15</xdr:col>
      <xdr:colOff>101600</xdr:colOff>
      <xdr:row>93</xdr:row>
      <xdr:rowOff>78575</xdr:rowOff>
    </xdr:to>
    <xdr:sp macro="" textlink="">
      <xdr:nvSpPr>
        <xdr:cNvPr id="257" name="楕円 256"/>
        <xdr:cNvSpPr/>
      </xdr:nvSpPr>
      <xdr:spPr>
        <a:xfrm>
          <a:off x="2857500" y="159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95102</xdr:rowOff>
    </xdr:from>
    <xdr:ext cx="599010" cy="259045"/>
    <xdr:sp macro="" textlink="">
      <xdr:nvSpPr>
        <xdr:cNvPr id="258" name="テキスト ボックス 257"/>
        <xdr:cNvSpPr txBox="1"/>
      </xdr:nvSpPr>
      <xdr:spPr>
        <a:xfrm>
          <a:off x="2608795" y="1569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24854</xdr:rowOff>
    </xdr:from>
    <xdr:to>
      <xdr:col>10</xdr:col>
      <xdr:colOff>165100</xdr:colOff>
      <xdr:row>93</xdr:row>
      <xdr:rowOff>126454</xdr:rowOff>
    </xdr:to>
    <xdr:sp macro="" textlink="">
      <xdr:nvSpPr>
        <xdr:cNvPr id="259" name="楕円 258"/>
        <xdr:cNvSpPr/>
      </xdr:nvSpPr>
      <xdr:spPr>
        <a:xfrm>
          <a:off x="1968500" y="159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142981</xdr:rowOff>
    </xdr:from>
    <xdr:ext cx="599010" cy="259045"/>
    <xdr:sp macro="" textlink="">
      <xdr:nvSpPr>
        <xdr:cNvPr id="260" name="テキスト ボックス 259"/>
        <xdr:cNvSpPr txBox="1"/>
      </xdr:nvSpPr>
      <xdr:spPr>
        <a:xfrm>
          <a:off x="1719795" y="1574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29159</xdr:rowOff>
    </xdr:from>
    <xdr:to>
      <xdr:col>6</xdr:col>
      <xdr:colOff>38100</xdr:colOff>
      <xdr:row>93</xdr:row>
      <xdr:rowOff>130759</xdr:rowOff>
    </xdr:to>
    <xdr:sp macro="" textlink="">
      <xdr:nvSpPr>
        <xdr:cNvPr id="261" name="楕円 260"/>
        <xdr:cNvSpPr/>
      </xdr:nvSpPr>
      <xdr:spPr>
        <a:xfrm>
          <a:off x="1079500" y="159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147286</xdr:rowOff>
    </xdr:from>
    <xdr:ext cx="599010" cy="259045"/>
    <xdr:sp macro="" textlink="">
      <xdr:nvSpPr>
        <xdr:cNvPr id="262" name="テキスト ボックス 261"/>
        <xdr:cNvSpPr txBox="1"/>
      </xdr:nvSpPr>
      <xdr:spPr>
        <a:xfrm>
          <a:off x="830795" y="1574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98331</xdr:rowOff>
    </xdr:from>
    <xdr:to>
      <xdr:col>55</xdr:col>
      <xdr:colOff>0</xdr:colOff>
      <xdr:row>38</xdr:row>
      <xdr:rowOff>86558</xdr:rowOff>
    </xdr:to>
    <xdr:cxnSp macro="">
      <xdr:nvCxnSpPr>
        <xdr:cNvPr id="291" name="直線コネクタ 290"/>
        <xdr:cNvCxnSpPr/>
      </xdr:nvCxnSpPr>
      <xdr:spPr>
        <a:xfrm flipV="1">
          <a:off x="9639300" y="5756181"/>
          <a:ext cx="838200" cy="84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86558</xdr:rowOff>
    </xdr:from>
    <xdr:to>
      <xdr:col>50</xdr:col>
      <xdr:colOff>114300</xdr:colOff>
      <xdr:row>38</xdr:row>
      <xdr:rowOff>97440</xdr:rowOff>
    </xdr:to>
    <xdr:cxnSp macro="">
      <xdr:nvCxnSpPr>
        <xdr:cNvPr id="294" name="直線コネクタ 293"/>
        <xdr:cNvCxnSpPr/>
      </xdr:nvCxnSpPr>
      <xdr:spPr>
        <a:xfrm flipV="1">
          <a:off x="8750300" y="6601658"/>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90718</xdr:rowOff>
    </xdr:from>
    <xdr:to>
      <xdr:col>45</xdr:col>
      <xdr:colOff>177800</xdr:colOff>
      <xdr:row>38</xdr:row>
      <xdr:rowOff>97440</xdr:rowOff>
    </xdr:to>
    <xdr:cxnSp macro="">
      <xdr:nvCxnSpPr>
        <xdr:cNvPr id="297" name="直線コネクタ 296"/>
        <xdr:cNvCxnSpPr/>
      </xdr:nvCxnSpPr>
      <xdr:spPr>
        <a:xfrm>
          <a:off x="7861300" y="6605818"/>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90718</xdr:rowOff>
    </xdr:from>
    <xdr:to>
      <xdr:col>41</xdr:col>
      <xdr:colOff>50800</xdr:colOff>
      <xdr:row>38</xdr:row>
      <xdr:rowOff>92928</xdr:rowOff>
    </xdr:to>
    <xdr:cxnSp macro="">
      <xdr:nvCxnSpPr>
        <xdr:cNvPr id="300" name="直線コネクタ 299"/>
        <xdr:cNvCxnSpPr/>
      </xdr:nvCxnSpPr>
      <xdr:spPr>
        <a:xfrm flipV="1">
          <a:off x="6972300" y="6605818"/>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47531</xdr:rowOff>
    </xdr:from>
    <xdr:to>
      <xdr:col>55</xdr:col>
      <xdr:colOff>50800</xdr:colOff>
      <xdr:row>33</xdr:row>
      <xdr:rowOff>149131</xdr:rowOff>
    </xdr:to>
    <xdr:sp macro="" textlink="">
      <xdr:nvSpPr>
        <xdr:cNvPr id="310" name="楕円 309"/>
        <xdr:cNvSpPr/>
      </xdr:nvSpPr>
      <xdr:spPr>
        <a:xfrm>
          <a:off x="10426700" y="570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133908</xdr:rowOff>
    </xdr:from>
    <xdr:ext cx="599010" cy="259045"/>
    <xdr:sp macro="" textlink="">
      <xdr:nvSpPr>
        <xdr:cNvPr id="311" name="補助費等該当値テキスト"/>
        <xdr:cNvSpPr txBox="1"/>
      </xdr:nvSpPr>
      <xdr:spPr>
        <a:xfrm>
          <a:off x="10528300" y="56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35758</xdr:rowOff>
    </xdr:from>
    <xdr:to>
      <xdr:col>50</xdr:col>
      <xdr:colOff>165100</xdr:colOff>
      <xdr:row>38</xdr:row>
      <xdr:rowOff>137358</xdr:rowOff>
    </xdr:to>
    <xdr:sp macro="" textlink="">
      <xdr:nvSpPr>
        <xdr:cNvPr id="312" name="楕円 311"/>
        <xdr:cNvSpPr/>
      </xdr:nvSpPr>
      <xdr:spPr>
        <a:xfrm>
          <a:off x="9588500" y="65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128485</xdr:rowOff>
    </xdr:from>
    <xdr:ext cx="534377" cy="259045"/>
    <xdr:sp macro="" textlink="">
      <xdr:nvSpPr>
        <xdr:cNvPr id="313" name="テキスト ボックス 312"/>
        <xdr:cNvSpPr txBox="1"/>
      </xdr:nvSpPr>
      <xdr:spPr>
        <a:xfrm>
          <a:off x="9372111" y="664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46640</xdr:rowOff>
    </xdr:from>
    <xdr:to>
      <xdr:col>46</xdr:col>
      <xdr:colOff>38100</xdr:colOff>
      <xdr:row>38</xdr:row>
      <xdr:rowOff>148240</xdr:rowOff>
    </xdr:to>
    <xdr:sp macro="" textlink="">
      <xdr:nvSpPr>
        <xdr:cNvPr id="314" name="楕円 313"/>
        <xdr:cNvSpPr/>
      </xdr:nvSpPr>
      <xdr:spPr>
        <a:xfrm>
          <a:off x="8699500" y="65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139367</xdr:rowOff>
    </xdr:from>
    <xdr:ext cx="534377" cy="259045"/>
    <xdr:sp macro="" textlink="">
      <xdr:nvSpPr>
        <xdr:cNvPr id="315" name="テキスト ボックス 314"/>
        <xdr:cNvSpPr txBox="1"/>
      </xdr:nvSpPr>
      <xdr:spPr>
        <a:xfrm>
          <a:off x="8483111" y="665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39918</xdr:rowOff>
    </xdr:from>
    <xdr:to>
      <xdr:col>41</xdr:col>
      <xdr:colOff>101600</xdr:colOff>
      <xdr:row>38</xdr:row>
      <xdr:rowOff>141518</xdr:rowOff>
    </xdr:to>
    <xdr:sp macro="" textlink="">
      <xdr:nvSpPr>
        <xdr:cNvPr id="316" name="楕円 315"/>
        <xdr:cNvSpPr/>
      </xdr:nvSpPr>
      <xdr:spPr>
        <a:xfrm>
          <a:off x="7810500" y="655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132645</xdr:rowOff>
    </xdr:from>
    <xdr:ext cx="534377" cy="259045"/>
    <xdr:sp macro="" textlink="">
      <xdr:nvSpPr>
        <xdr:cNvPr id="317" name="テキスト ボックス 316"/>
        <xdr:cNvSpPr txBox="1"/>
      </xdr:nvSpPr>
      <xdr:spPr>
        <a:xfrm>
          <a:off x="7594111" y="664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42128</xdr:rowOff>
    </xdr:from>
    <xdr:to>
      <xdr:col>36</xdr:col>
      <xdr:colOff>165100</xdr:colOff>
      <xdr:row>38</xdr:row>
      <xdr:rowOff>143728</xdr:rowOff>
    </xdr:to>
    <xdr:sp macro="" textlink="">
      <xdr:nvSpPr>
        <xdr:cNvPr id="318" name="楕円 317"/>
        <xdr:cNvSpPr/>
      </xdr:nvSpPr>
      <xdr:spPr>
        <a:xfrm>
          <a:off x="6921500" y="65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134855</xdr:rowOff>
    </xdr:from>
    <xdr:ext cx="534377" cy="259045"/>
    <xdr:sp macro="" textlink="">
      <xdr:nvSpPr>
        <xdr:cNvPr id="319" name="テキスト ボックス 318"/>
        <xdr:cNvSpPr txBox="1"/>
      </xdr:nvSpPr>
      <xdr:spPr>
        <a:xfrm>
          <a:off x="6705111" y="664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135275</xdr:rowOff>
    </xdr:from>
    <xdr:to>
      <xdr:col>55</xdr:col>
      <xdr:colOff>0</xdr:colOff>
      <xdr:row>55</xdr:row>
      <xdr:rowOff>19293</xdr:rowOff>
    </xdr:to>
    <xdr:cxnSp macro="">
      <xdr:nvCxnSpPr>
        <xdr:cNvPr id="351" name="直線コネクタ 350"/>
        <xdr:cNvCxnSpPr/>
      </xdr:nvCxnSpPr>
      <xdr:spPr>
        <a:xfrm flipV="1">
          <a:off x="9639300" y="9222125"/>
          <a:ext cx="838200" cy="2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19293</xdr:rowOff>
    </xdr:from>
    <xdr:to>
      <xdr:col>50</xdr:col>
      <xdr:colOff>114300</xdr:colOff>
      <xdr:row>56</xdr:row>
      <xdr:rowOff>97066</xdr:rowOff>
    </xdr:to>
    <xdr:cxnSp macro="">
      <xdr:nvCxnSpPr>
        <xdr:cNvPr id="354" name="直線コネクタ 353"/>
        <xdr:cNvCxnSpPr/>
      </xdr:nvCxnSpPr>
      <xdr:spPr>
        <a:xfrm flipV="1">
          <a:off x="8750300" y="9449043"/>
          <a:ext cx="889000" cy="24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68850</xdr:rowOff>
    </xdr:from>
    <xdr:to>
      <xdr:col>45</xdr:col>
      <xdr:colOff>177800</xdr:colOff>
      <xdr:row>56</xdr:row>
      <xdr:rowOff>97066</xdr:rowOff>
    </xdr:to>
    <xdr:cxnSp macro="">
      <xdr:nvCxnSpPr>
        <xdr:cNvPr id="357" name="直線コネクタ 356"/>
        <xdr:cNvCxnSpPr/>
      </xdr:nvCxnSpPr>
      <xdr:spPr>
        <a:xfrm>
          <a:off x="7861300" y="9670050"/>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68850</xdr:rowOff>
    </xdr:from>
    <xdr:to>
      <xdr:col>41</xdr:col>
      <xdr:colOff>50800</xdr:colOff>
      <xdr:row>56</xdr:row>
      <xdr:rowOff>98013</xdr:rowOff>
    </xdr:to>
    <xdr:cxnSp macro="">
      <xdr:nvCxnSpPr>
        <xdr:cNvPr id="360" name="直線コネクタ 359"/>
        <xdr:cNvCxnSpPr/>
      </xdr:nvCxnSpPr>
      <xdr:spPr>
        <a:xfrm flipV="1">
          <a:off x="6972300" y="9670050"/>
          <a:ext cx="8890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84475</xdr:rowOff>
    </xdr:from>
    <xdr:to>
      <xdr:col>55</xdr:col>
      <xdr:colOff>50800</xdr:colOff>
      <xdr:row>54</xdr:row>
      <xdr:rowOff>14625</xdr:rowOff>
    </xdr:to>
    <xdr:sp macro="" textlink="">
      <xdr:nvSpPr>
        <xdr:cNvPr id="370" name="楕円 369"/>
        <xdr:cNvSpPr/>
      </xdr:nvSpPr>
      <xdr:spPr>
        <a:xfrm>
          <a:off x="10426700" y="917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107352</xdr:rowOff>
    </xdr:from>
    <xdr:ext cx="534377" cy="259045"/>
    <xdr:sp macro="" textlink="">
      <xdr:nvSpPr>
        <xdr:cNvPr id="371" name="普通建設事業費該当値テキスト"/>
        <xdr:cNvSpPr txBox="1"/>
      </xdr:nvSpPr>
      <xdr:spPr>
        <a:xfrm>
          <a:off x="10528300" y="902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139943</xdr:rowOff>
    </xdr:from>
    <xdr:to>
      <xdr:col>50</xdr:col>
      <xdr:colOff>165100</xdr:colOff>
      <xdr:row>55</xdr:row>
      <xdr:rowOff>70093</xdr:rowOff>
    </xdr:to>
    <xdr:sp macro="" textlink="">
      <xdr:nvSpPr>
        <xdr:cNvPr id="372" name="楕円 371"/>
        <xdr:cNvSpPr/>
      </xdr:nvSpPr>
      <xdr:spPr>
        <a:xfrm>
          <a:off x="9588500" y="93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86620</xdr:rowOff>
    </xdr:from>
    <xdr:ext cx="534377" cy="259045"/>
    <xdr:sp macro="" textlink="">
      <xdr:nvSpPr>
        <xdr:cNvPr id="373" name="テキスト ボックス 372"/>
        <xdr:cNvSpPr txBox="1"/>
      </xdr:nvSpPr>
      <xdr:spPr>
        <a:xfrm>
          <a:off x="9372111" y="91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46266</xdr:rowOff>
    </xdr:from>
    <xdr:to>
      <xdr:col>46</xdr:col>
      <xdr:colOff>38100</xdr:colOff>
      <xdr:row>56</xdr:row>
      <xdr:rowOff>147866</xdr:rowOff>
    </xdr:to>
    <xdr:sp macro="" textlink="">
      <xdr:nvSpPr>
        <xdr:cNvPr id="374" name="楕円 373"/>
        <xdr:cNvSpPr/>
      </xdr:nvSpPr>
      <xdr:spPr>
        <a:xfrm>
          <a:off x="8699500" y="96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164393</xdr:rowOff>
    </xdr:from>
    <xdr:ext cx="534377" cy="259045"/>
    <xdr:sp macro="" textlink="">
      <xdr:nvSpPr>
        <xdr:cNvPr id="375" name="テキスト ボックス 374"/>
        <xdr:cNvSpPr txBox="1"/>
      </xdr:nvSpPr>
      <xdr:spPr>
        <a:xfrm>
          <a:off x="8483111" y="942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18050</xdr:rowOff>
    </xdr:from>
    <xdr:to>
      <xdr:col>41</xdr:col>
      <xdr:colOff>101600</xdr:colOff>
      <xdr:row>56</xdr:row>
      <xdr:rowOff>119650</xdr:rowOff>
    </xdr:to>
    <xdr:sp macro="" textlink="">
      <xdr:nvSpPr>
        <xdr:cNvPr id="376" name="楕円 375"/>
        <xdr:cNvSpPr/>
      </xdr:nvSpPr>
      <xdr:spPr>
        <a:xfrm>
          <a:off x="7810500" y="961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136177</xdr:rowOff>
    </xdr:from>
    <xdr:ext cx="534377" cy="259045"/>
    <xdr:sp macro="" textlink="">
      <xdr:nvSpPr>
        <xdr:cNvPr id="377" name="テキスト ボックス 376"/>
        <xdr:cNvSpPr txBox="1"/>
      </xdr:nvSpPr>
      <xdr:spPr>
        <a:xfrm>
          <a:off x="7594111" y="939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47213</xdr:rowOff>
    </xdr:from>
    <xdr:to>
      <xdr:col>36</xdr:col>
      <xdr:colOff>165100</xdr:colOff>
      <xdr:row>56</xdr:row>
      <xdr:rowOff>148813</xdr:rowOff>
    </xdr:to>
    <xdr:sp macro="" textlink="">
      <xdr:nvSpPr>
        <xdr:cNvPr id="378" name="楕円 377"/>
        <xdr:cNvSpPr/>
      </xdr:nvSpPr>
      <xdr:spPr>
        <a:xfrm>
          <a:off x="6921500" y="964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165340</xdr:rowOff>
    </xdr:from>
    <xdr:ext cx="534377" cy="259045"/>
    <xdr:sp macro="" textlink="">
      <xdr:nvSpPr>
        <xdr:cNvPr id="379" name="テキスト ボックス 378"/>
        <xdr:cNvSpPr txBox="1"/>
      </xdr:nvSpPr>
      <xdr:spPr>
        <a:xfrm>
          <a:off x="6705111" y="94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80173</xdr:rowOff>
    </xdr:from>
    <xdr:to>
      <xdr:col>55</xdr:col>
      <xdr:colOff>0</xdr:colOff>
      <xdr:row>76</xdr:row>
      <xdr:rowOff>41356</xdr:rowOff>
    </xdr:to>
    <xdr:cxnSp macro="">
      <xdr:nvCxnSpPr>
        <xdr:cNvPr id="406" name="直線コネクタ 405"/>
        <xdr:cNvCxnSpPr/>
      </xdr:nvCxnSpPr>
      <xdr:spPr>
        <a:xfrm flipV="1">
          <a:off x="9639300" y="12767473"/>
          <a:ext cx="838200" cy="30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94668</xdr:rowOff>
    </xdr:from>
    <xdr:ext cx="534377" cy="259045"/>
    <xdr:sp macro="" textlink="">
      <xdr:nvSpPr>
        <xdr:cNvPr id="407" name="普通建設事業費 （ うち新規整備　）平均値テキスト"/>
        <xdr:cNvSpPr txBox="1"/>
      </xdr:nvSpPr>
      <xdr:spPr>
        <a:xfrm>
          <a:off x="10528300" y="13124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41356</xdr:rowOff>
    </xdr:from>
    <xdr:to>
      <xdr:col>50</xdr:col>
      <xdr:colOff>114300</xdr:colOff>
      <xdr:row>76</xdr:row>
      <xdr:rowOff>170926</xdr:rowOff>
    </xdr:to>
    <xdr:cxnSp macro="">
      <xdr:nvCxnSpPr>
        <xdr:cNvPr id="409" name="直線コネクタ 408"/>
        <xdr:cNvCxnSpPr/>
      </xdr:nvCxnSpPr>
      <xdr:spPr>
        <a:xfrm flipV="1">
          <a:off x="8750300" y="13071556"/>
          <a:ext cx="889000" cy="12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1" name="テキスト ボックス 410"/>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170926</xdr:rowOff>
    </xdr:from>
    <xdr:to>
      <xdr:col>45</xdr:col>
      <xdr:colOff>177800</xdr:colOff>
      <xdr:row>77</xdr:row>
      <xdr:rowOff>57907</xdr:rowOff>
    </xdr:to>
    <xdr:cxnSp macro="">
      <xdr:nvCxnSpPr>
        <xdr:cNvPr id="412" name="直線コネクタ 411"/>
        <xdr:cNvCxnSpPr/>
      </xdr:nvCxnSpPr>
      <xdr:spPr>
        <a:xfrm flipV="1">
          <a:off x="7861300" y="13201126"/>
          <a:ext cx="889000" cy="5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4" name="テキスト ボックス 413"/>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49129</xdr:rowOff>
    </xdr:from>
    <xdr:to>
      <xdr:col>41</xdr:col>
      <xdr:colOff>50800</xdr:colOff>
      <xdr:row>77</xdr:row>
      <xdr:rowOff>57907</xdr:rowOff>
    </xdr:to>
    <xdr:cxnSp macro="">
      <xdr:nvCxnSpPr>
        <xdr:cNvPr id="415" name="直線コネクタ 414"/>
        <xdr:cNvCxnSpPr/>
      </xdr:nvCxnSpPr>
      <xdr:spPr>
        <a:xfrm>
          <a:off x="6972300" y="13079329"/>
          <a:ext cx="889000" cy="18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58892</xdr:rowOff>
    </xdr:from>
    <xdr:ext cx="534377" cy="259045"/>
    <xdr:sp macro="" textlink="">
      <xdr:nvSpPr>
        <xdr:cNvPr id="419" name="テキスト ボックス 418"/>
        <xdr:cNvSpPr txBox="1"/>
      </xdr:nvSpPr>
      <xdr:spPr>
        <a:xfrm>
          <a:off x="6705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29373</xdr:rowOff>
    </xdr:from>
    <xdr:to>
      <xdr:col>55</xdr:col>
      <xdr:colOff>50800</xdr:colOff>
      <xdr:row>74</xdr:row>
      <xdr:rowOff>130973</xdr:rowOff>
    </xdr:to>
    <xdr:sp macro="" textlink="">
      <xdr:nvSpPr>
        <xdr:cNvPr id="425" name="楕円 424"/>
        <xdr:cNvSpPr/>
      </xdr:nvSpPr>
      <xdr:spPr>
        <a:xfrm>
          <a:off x="10426700" y="127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52250</xdr:rowOff>
    </xdr:from>
    <xdr:ext cx="534377" cy="259045"/>
    <xdr:sp macro="" textlink="">
      <xdr:nvSpPr>
        <xdr:cNvPr id="426" name="普通建設事業費 （ うち新規整備　）該当値テキスト"/>
        <xdr:cNvSpPr txBox="1"/>
      </xdr:nvSpPr>
      <xdr:spPr>
        <a:xfrm>
          <a:off x="10528300" y="1256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162006</xdr:rowOff>
    </xdr:from>
    <xdr:to>
      <xdr:col>50</xdr:col>
      <xdr:colOff>165100</xdr:colOff>
      <xdr:row>76</xdr:row>
      <xdr:rowOff>92156</xdr:rowOff>
    </xdr:to>
    <xdr:sp macro="" textlink="">
      <xdr:nvSpPr>
        <xdr:cNvPr id="427" name="楕円 426"/>
        <xdr:cNvSpPr/>
      </xdr:nvSpPr>
      <xdr:spPr>
        <a:xfrm>
          <a:off x="9588500" y="130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108683</xdr:rowOff>
    </xdr:from>
    <xdr:ext cx="534377" cy="259045"/>
    <xdr:sp macro="" textlink="">
      <xdr:nvSpPr>
        <xdr:cNvPr id="428" name="テキスト ボックス 427"/>
        <xdr:cNvSpPr txBox="1"/>
      </xdr:nvSpPr>
      <xdr:spPr>
        <a:xfrm>
          <a:off x="9372111" y="127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120126</xdr:rowOff>
    </xdr:from>
    <xdr:to>
      <xdr:col>46</xdr:col>
      <xdr:colOff>38100</xdr:colOff>
      <xdr:row>77</xdr:row>
      <xdr:rowOff>50276</xdr:rowOff>
    </xdr:to>
    <xdr:sp macro="" textlink="">
      <xdr:nvSpPr>
        <xdr:cNvPr id="429" name="楕円 428"/>
        <xdr:cNvSpPr/>
      </xdr:nvSpPr>
      <xdr:spPr>
        <a:xfrm>
          <a:off x="8699500" y="131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66804</xdr:rowOff>
    </xdr:from>
    <xdr:ext cx="534377" cy="259045"/>
    <xdr:sp macro="" textlink="">
      <xdr:nvSpPr>
        <xdr:cNvPr id="430" name="テキスト ボックス 429"/>
        <xdr:cNvSpPr txBox="1"/>
      </xdr:nvSpPr>
      <xdr:spPr>
        <a:xfrm>
          <a:off x="8483111" y="1292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7107</xdr:rowOff>
    </xdr:from>
    <xdr:to>
      <xdr:col>41</xdr:col>
      <xdr:colOff>101600</xdr:colOff>
      <xdr:row>77</xdr:row>
      <xdr:rowOff>108707</xdr:rowOff>
    </xdr:to>
    <xdr:sp macro="" textlink="">
      <xdr:nvSpPr>
        <xdr:cNvPr id="431" name="楕円 430"/>
        <xdr:cNvSpPr/>
      </xdr:nvSpPr>
      <xdr:spPr>
        <a:xfrm>
          <a:off x="7810500" y="132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99834</xdr:rowOff>
    </xdr:from>
    <xdr:ext cx="534377" cy="259045"/>
    <xdr:sp macro="" textlink="">
      <xdr:nvSpPr>
        <xdr:cNvPr id="432" name="テキスト ボックス 431"/>
        <xdr:cNvSpPr txBox="1"/>
      </xdr:nvSpPr>
      <xdr:spPr>
        <a:xfrm>
          <a:off x="7594111" y="1330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169779</xdr:rowOff>
    </xdr:from>
    <xdr:to>
      <xdr:col>36</xdr:col>
      <xdr:colOff>165100</xdr:colOff>
      <xdr:row>76</xdr:row>
      <xdr:rowOff>99929</xdr:rowOff>
    </xdr:to>
    <xdr:sp macro="" textlink="">
      <xdr:nvSpPr>
        <xdr:cNvPr id="433" name="楕円 432"/>
        <xdr:cNvSpPr/>
      </xdr:nvSpPr>
      <xdr:spPr>
        <a:xfrm>
          <a:off x="6921500" y="1302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116456</xdr:rowOff>
    </xdr:from>
    <xdr:ext cx="534377" cy="259045"/>
    <xdr:sp macro="" textlink="">
      <xdr:nvSpPr>
        <xdr:cNvPr id="434" name="テキスト ボックス 433"/>
        <xdr:cNvSpPr txBox="1"/>
      </xdr:nvSpPr>
      <xdr:spPr>
        <a:xfrm>
          <a:off x="6705111" y="128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53615</xdr:rowOff>
    </xdr:from>
    <xdr:to>
      <xdr:col>55</xdr:col>
      <xdr:colOff>0</xdr:colOff>
      <xdr:row>96</xdr:row>
      <xdr:rowOff>84755</xdr:rowOff>
    </xdr:to>
    <xdr:cxnSp macro="">
      <xdr:nvCxnSpPr>
        <xdr:cNvPr id="465" name="直線コネクタ 464"/>
        <xdr:cNvCxnSpPr/>
      </xdr:nvCxnSpPr>
      <xdr:spPr>
        <a:xfrm flipV="1">
          <a:off x="9639300" y="16512815"/>
          <a:ext cx="838200" cy="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84755</xdr:rowOff>
    </xdr:from>
    <xdr:to>
      <xdr:col>50</xdr:col>
      <xdr:colOff>114300</xdr:colOff>
      <xdr:row>96</xdr:row>
      <xdr:rowOff>108121</xdr:rowOff>
    </xdr:to>
    <xdr:cxnSp macro="">
      <xdr:nvCxnSpPr>
        <xdr:cNvPr id="468" name="直線コネクタ 467"/>
        <xdr:cNvCxnSpPr/>
      </xdr:nvCxnSpPr>
      <xdr:spPr>
        <a:xfrm flipV="1">
          <a:off x="8750300" y="16543955"/>
          <a:ext cx="889000" cy="2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108121</xdr:rowOff>
    </xdr:from>
    <xdr:to>
      <xdr:col>45</xdr:col>
      <xdr:colOff>177800</xdr:colOff>
      <xdr:row>96</xdr:row>
      <xdr:rowOff>134834</xdr:rowOff>
    </xdr:to>
    <xdr:cxnSp macro="">
      <xdr:nvCxnSpPr>
        <xdr:cNvPr id="471" name="直線コネクタ 470"/>
        <xdr:cNvCxnSpPr/>
      </xdr:nvCxnSpPr>
      <xdr:spPr>
        <a:xfrm flipV="1">
          <a:off x="7861300" y="16567321"/>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134834</xdr:rowOff>
    </xdr:from>
    <xdr:to>
      <xdr:col>41</xdr:col>
      <xdr:colOff>50800</xdr:colOff>
      <xdr:row>97</xdr:row>
      <xdr:rowOff>9480</xdr:rowOff>
    </xdr:to>
    <xdr:cxnSp macro="">
      <xdr:nvCxnSpPr>
        <xdr:cNvPr id="474" name="直線コネクタ 473"/>
        <xdr:cNvCxnSpPr/>
      </xdr:nvCxnSpPr>
      <xdr:spPr>
        <a:xfrm flipV="1">
          <a:off x="6972300" y="16594034"/>
          <a:ext cx="889000" cy="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2815</xdr:rowOff>
    </xdr:from>
    <xdr:to>
      <xdr:col>55</xdr:col>
      <xdr:colOff>50800</xdr:colOff>
      <xdr:row>96</xdr:row>
      <xdr:rowOff>104415</xdr:rowOff>
    </xdr:to>
    <xdr:sp macro="" textlink="">
      <xdr:nvSpPr>
        <xdr:cNvPr id="484" name="楕円 483"/>
        <xdr:cNvSpPr/>
      </xdr:nvSpPr>
      <xdr:spPr>
        <a:xfrm>
          <a:off x="10426700" y="164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25692</xdr:rowOff>
    </xdr:from>
    <xdr:ext cx="534377" cy="259045"/>
    <xdr:sp macro="" textlink="">
      <xdr:nvSpPr>
        <xdr:cNvPr id="485" name="普通建設事業費 （ うち更新整備　）該当値テキスト"/>
        <xdr:cNvSpPr txBox="1"/>
      </xdr:nvSpPr>
      <xdr:spPr>
        <a:xfrm>
          <a:off x="10528300" y="1631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33955</xdr:rowOff>
    </xdr:from>
    <xdr:to>
      <xdr:col>50</xdr:col>
      <xdr:colOff>165100</xdr:colOff>
      <xdr:row>96</xdr:row>
      <xdr:rowOff>135555</xdr:rowOff>
    </xdr:to>
    <xdr:sp macro="" textlink="">
      <xdr:nvSpPr>
        <xdr:cNvPr id="486" name="楕円 485"/>
        <xdr:cNvSpPr/>
      </xdr:nvSpPr>
      <xdr:spPr>
        <a:xfrm>
          <a:off x="9588500" y="164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152082</xdr:rowOff>
    </xdr:from>
    <xdr:ext cx="534377" cy="259045"/>
    <xdr:sp macro="" textlink="">
      <xdr:nvSpPr>
        <xdr:cNvPr id="487" name="テキスト ボックス 486"/>
        <xdr:cNvSpPr txBox="1"/>
      </xdr:nvSpPr>
      <xdr:spPr>
        <a:xfrm>
          <a:off x="9372111" y="162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57321</xdr:rowOff>
    </xdr:from>
    <xdr:to>
      <xdr:col>46</xdr:col>
      <xdr:colOff>38100</xdr:colOff>
      <xdr:row>96</xdr:row>
      <xdr:rowOff>158921</xdr:rowOff>
    </xdr:to>
    <xdr:sp macro="" textlink="">
      <xdr:nvSpPr>
        <xdr:cNvPr id="488" name="楕円 487"/>
        <xdr:cNvSpPr/>
      </xdr:nvSpPr>
      <xdr:spPr>
        <a:xfrm>
          <a:off x="8699500" y="165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3998</xdr:rowOff>
    </xdr:from>
    <xdr:ext cx="534377" cy="259045"/>
    <xdr:sp macro="" textlink="">
      <xdr:nvSpPr>
        <xdr:cNvPr id="489" name="テキスト ボックス 488"/>
        <xdr:cNvSpPr txBox="1"/>
      </xdr:nvSpPr>
      <xdr:spPr>
        <a:xfrm>
          <a:off x="8483111" y="162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84034</xdr:rowOff>
    </xdr:from>
    <xdr:to>
      <xdr:col>41</xdr:col>
      <xdr:colOff>101600</xdr:colOff>
      <xdr:row>97</xdr:row>
      <xdr:rowOff>14184</xdr:rowOff>
    </xdr:to>
    <xdr:sp macro="" textlink="">
      <xdr:nvSpPr>
        <xdr:cNvPr id="490" name="楕円 489"/>
        <xdr:cNvSpPr/>
      </xdr:nvSpPr>
      <xdr:spPr>
        <a:xfrm>
          <a:off x="7810500" y="1654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30711</xdr:rowOff>
    </xdr:from>
    <xdr:ext cx="534377" cy="259045"/>
    <xdr:sp macro="" textlink="">
      <xdr:nvSpPr>
        <xdr:cNvPr id="491" name="テキスト ボックス 490"/>
        <xdr:cNvSpPr txBox="1"/>
      </xdr:nvSpPr>
      <xdr:spPr>
        <a:xfrm>
          <a:off x="7594111" y="1631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130130</xdr:rowOff>
    </xdr:from>
    <xdr:to>
      <xdr:col>36</xdr:col>
      <xdr:colOff>165100</xdr:colOff>
      <xdr:row>97</xdr:row>
      <xdr:rowOff>60280</xdr:rowOff>
    </xdr:to>
    <xdr:sp macro="" textlink="">
      <xdr:nvSpPr>
        <xdr:cNvPr id="492" name="楕円 491"/>
        <xdr:cNvSpPr/>
      </xdr:nvSpPr>
      <xdr:spPr>
        <a:xfrm>
          <a:off x="6921500" y="165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76807</xdr:rowOff>
    </xdr:from>
    <xdr:ext cx="534377" cy="259045"/>
    <xdr:sp macro="" textlink="">
      <xdr:nvSpPr>
        <xdr:cNvPr id="493" name="テキスト ボックス 492"/>
        <xdr:cNvSpPr txBox="1"/>
      </xdr:nvSpPr>
      <xdr:spPr>
        <a:xfrm>
          <a:off x="6705111" y="1636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167151</xdr:rowOff>
    </xdr:from>
    <xdr:to>
      <xdr:col>85</xdr:col>
      <xdr:colOff>127000</xdr:colOff>
      <xdr:row>38</xdr:row>
      <xdr:rowOff>168942</xdr:rowOff>
    </xdr:to>
    <xdr:cxnSp macro="">
      <xdr:nvCxnSpPr>
        <xdr:cNvPr id="522" name="直線コネクタ 521"/>
        <xdr:cNvCxnSpPr/>
      </xdr:nvCxnSpPr>
      <xdr:spPr>
        <a:xfrm flipV="1">
          <a:off x="15481300" y="6682251"/>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168942</xdr:rowOff>
    </xdr:from>
    <xdr:to>
      <xdr:col>81</xdr:col>
      <xdr:colOff>50800</xdr:colOff>
      <xdr:row>39</xdr:row>
      <xdr:rowOff>15894</xdr:rowOff>
    </xdr:to>
    <xdr:cxnSp macro="">
      <xdr:nvCxnSpPr>
        <xdr:cNvPr id="525" name="直線コネクタ 524"/>
        <xdr:cNvCxnSpPr/>
      </xdr:nvCxnSpPr>
      <xdr:spPr>
        <a:xfrm flipV="1">
          <a:off x="14592300" y="6684042"/>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15894</xdr:rowOff>
    </xdr:from>
    <xdr:to>
      <xdr:col>76</xdr:col>
      <xdr:colOff>114300</xdr:colOff>
      <xdr:row>39</xdr:row>
      <xdr:rowOff>22295</xdr:rowOff>
    </xdr:to>
    <xdr:cxnSp macro="">
      <xdr:nvCxnSpPr>
        <xdr:cNvPr id="528" name="直線コネクタ 527"/>
        <xdr:cNvCxnSpPr/>
      </xdr:nvCxnSpPr>
      <xdr:spPr>
        <a:xfrm flipV="1">
          <a:off x="13703300" y="670244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17952</xdr:rowOff>
    </xdr:from>
    <xdr:to>
      <xdr:col>71</xdr:col>
      <xdr:colOff>177800</xdr:colOff>
      <xdr:row>39</xdr:row>
      <xdr:rowOff>22295</xdr:rowOff>
    </xdr:to>
    <xdr:cxnSp macro="">
      <xdr:nvCxnSpPr>
        <xdr:cNvPr id="531" name="直線コネクタ 530"/>
        <xdr:cNvCxnSpPr/>
      </xdr:nvCxnSpPr>
      <xdr:spPr>
        <a:xfrm>
          <a:off x="12814300" y="670450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60336</xdr:rowOff>
    </xdr:from>
    <xdr:ext cx="469744" cy="259045"/>
    <xdr:sp macro="" textlink="">
      <xdr:nvSpPr>
        <xdr:cNvPr id="535" name="テキスト ボックス 534"/>
        <xdr:cNvSpPr txBox="1"/>
      </xdr:nvSpPr>
      <xdr:spPr>
        <a:xfrm>
          <a:off x="12579428" y="674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116351</xdr:rowOff>
    </xdr:from>
    <xdr:to>
      <xdr:col>85</xdr:col>
      <xdr:colOff>177800</xdr:colOff>
      <xdr:row>39</xdr:row>
      <xdr:rowOff>46501</xdr:rowOff>
    </xdr:to>
    <xdr:sp macro="" textlink="">
      <xdr:nvSpPr>
        <xdr:cNvPr id="541" name="楕円 540"/>
        <xdr:cNvSpPr/>
      </xdr:nvSpPr>
      <xdr:spPr>
        <a:xfrm>
          <a:off x="16268700" y="663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469744" cy="259045"/>
    <xdr:sp macro="" textlink="">
      <xdr:nvSpPr>
        <xdr:cNvPr id="542" name="災害復旧事業費該当値テキスト"/>
        <xdr:cNvSpPr txBox="1"/>
      </xdr:nvSpPr>
      <xdr:spPr>
        <a:xfrm>
          <a:off x="16370300" y="660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118142</xdr:rowOff>
    </xdr:from>
    <xdr:to>
      <xdr:col>81</xdr:col>
      <xdr:colOff>101600</xdr:colOff>
      <xdr:row>39</xdr:row>
      <xdr:rowOff>48292</xdr:rowOff>
    </xdr:to>
    <xdr:sp macro="" textlink="">
      <xdr:nvSpPr>
        <xdr:cNvPr id="543" name="楕円 542"/>
        <xdr:cNvSpPr/>
      </xdr:nvSpPr>
      <xdr:spPr>
        <a:xfrm>
          <a:off x="15430500" y="66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39419</xdr:rowOff>
    </xdr:from>
    <xdr:ext cx="469744" cy="259045"/>
    <xdr:sp macro="" textlink="">
      <xdr:nvSpPr>
        <xdr:cNvPr id="544" name="テキスト ボックス 543"/>
        <xdr:cNvSpPr txBox="1"/>
      </xdr:nvSpPr>
      <xdr:spPr>
        <a:xfrm>
          <a:off x="15246428" y="672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136544</xdr:rowOff>
    </xdr:from>
    <xdr:to>
      <xdr:col>76</xdr:col>
      <xdr:colOff>165100</xdr:colOff>
      <xdr:row>39</xdr:row>
      <xdr:rowOff>66694</xdr:rowOff>
    </xdr:to>
    <xdr:sp macro="" textlink="">
      <xdr:nvSpPr>
        <xdr:cNvPr id="545" name="楕円 544"/>
        <xdr:cNvSpPr/>
      </xdr:nvSpPr>
      <xdr:spPr>
        <a:xfrm>
          <a:off x="14541500" y="66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57821</xdr:rowOff>
    </xdr:from>
    <xdr:ext cx="469744" cy="259045"/>
    <xdr:sp macro="" textlink="">
      <xdr:nvSpPr>
        <xdr:cNvPr id="546" name="テキスト ボックス 545"/>
        <xdr:cNvSpPr txBox="1"/>
      </xdr:nvSpPr>
      <xdr:spPr>
        <a:xfrm>
          <a:off x="14357428" y="67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142945</xdr:rowOff>
    </xdr:from>
    <xdr:to>
      <xdr:col>72</xdr:col>
      <xdr:colOff>38100</xdr:colOff>
      <xdr:row>39</xdr:row>
      <xdr:rowOff>73095</xdr:rowOff>
    </xdr:to>
    <xdr:sp macro="" textlink="">
      <xdr:nvSpPr>
        <xdr:cNvPr id="547" name="楕円 546"/>
        <xdr:cNvSpPr/>
      </xdr:nvSpPr>
      <xdr:spPr>
        <a:xfrm>
          <a:off x="13652500" y="66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64222</xdr:rowOff>
    </xdr:from>
    <xdr:ext cx="469744" cy="259045"/>
    <xdr:sp macro="" textlink="">
      <xdr:nvSpPr>
        <xdr:cNvPr id="548" name="テキスト ボックス 547"/>
        <xdr:cNvSpPr txBox="1"/>
      </xdr:nvSpPr>
      <xdr:spPr>
        <a:xfrm>
          <a:off x="13468428" y="675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138602</xdr:rowOff>
    </xdr:from>
    <xdr:to>
      <xdr:col>67</xdr:col>
      <xdr:colOff>101600</xdr:colOff>
      <xdr:row>39</xdr:row>
      <xdr:rowOff>68752</xdr:rowOff>
    </xdr:to>
    <xdr:sp macro="" textlink="">
      <xdr:nvSpPr>
        <xdr:cNvPr id="549" name="楕円 548"/>
        <xdr:cNvSpPr/>
      </xdr:nvSpPr>
      <xdr:spPr>
        <a:xfrm>
          <a:off x="12763500" y="66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85279</xdr:rowOff>
    </xdr:from>
    <xdr:ext cx="469744" cy="259045"/>
    <xdr:sp macro="" textlink="">
      <xdr:nvSpPr>
        <xdr:cNvPr id="550" name="テキスト ボックス 549"/>
        <xdr:cNvSpPr txBox="1"/>
      </xdr:nvSpPr>
      <xdr:spPr>
        <a:xfrm>
          <a:off x="12579428" y="642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50591</xdr:rowOff>
    </xdr:from>
    <xdr:to>
      <xdr:col>85</xdr:col>
      <xdr:colOff>127000</xdr:colOff>
      <xdr:row>73</xdr:row>
      <xdr:rowOff>85956</xdr:rowOff>
    </xdr:to>
    <xdr:cxnSp macro="">
      <xdr:nvCxnSpPr>
        <xdr:cNvPr id="626" name="直線コネクタ 625"/>
        <xdr:cNvCxnSpPr/>
      </xdr:nvCxnSpPr>
      <xdr:spPr>
        <a:xfrm>
          <a:off x="15481300" y="12566441"/>
          <a:ext cx="838200" cy="3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50591</xdr:rowOff>
    </xdr:from>
    <xdr:to>
      <xdr:col>81</xdr:col>
      <xdr:colOff>50800</xdr:colOff>
      <xdr:row>73</xdr:row>
      <xdr:rowOff>82436</xdr:rowOff>
    </xdr:to>
    <xdr:cxnSp macro="">
      <xdr:nvCxnSpPr>
        <xdr:cNvPr id="629" name="直線コネクタ 628"/>
        <xdr:cNvCxnSpPr/>
      </xdr:nvCxnSpPr>
      <xdr:spPr>
        <a:xfrm flipV="1">
          <a:off x="14592300" y="12566441"/>
          <a:ext cx="889000" cy="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82436</xdr:rowOff>
    </xdr:from>
    <xdr:to>
      <xdr:col>76</xdr:col>
      <xdr:colOff>114300</xdr:colOff>
      <xdr:row>73</xdr:row>
      <xdr:rowOff>108268</xdr:rowOff>
    </xdr:to>
    <xdr:cxnSp macro="">
      <xdr:nvCxnSpPr>
        <xdr:cNvPr id="632" name="直線コネクタ 631"/>
        <xdr:cNvCxnSpPr/>
      </xdr:nvCxnSpPr>
      <xdr:spPr>
        <a:xfrm flipV="1">
          <a:off x="13703300" y="12598286"/>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98620</xdr:rowOff>
    </xdr:from>
    <xdr:to>
      <xdr:col>71</xdr:col>
      <xdr:colOff>177800</xdr:colOff>
      <xdr:row>73</xdr:row>
      <xdr:rowOff>108268</xdr:rowOff>
    </xdr:to>
    <xdr:cxnSp macro="">
      <xdr:nvCxnSpPr>
        <xdr:cNvPr id="635" name="直線コネクタ 634"/>
        <xdr:cNvCxnSpPr/>
      </xdr:nvCxnSpPr>
      <xdr:spPr>
        <a:xfrm>
          <a:off x="12814300" y="12614470"/>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35156</xdr:rowOff>
    </xdr:from>
    <xdr:to>
      <xdr:col>85</xdr:col>
      <xdr:colOff>177800</xdr:colOff>
      <xdr:row>73</xdr:row>
      <xdr:rowOff>136756</xdr:rowOff>
    </xdr:to>
    <xdr:sp macro="" textlink="">
      <xdr:nvSpPr>
        <xdr:cNvPr id="645" name="楕円 644"/>
        <xdr:cNvSpPr/>
      </xdr:nvSpPr>
      <xdr:spPr>
        <a:xfrm>
          <a:off x="16268700" y="125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58033</xdr:rowOff>
    </xdr:from>
    <xdr:ext cx="534377" cy="259045"/>
    <xdr:sp macro="" textlink="">
      <xdr:nvSpPr>
        <xdr:cNvPr id="646" name="公債費該当値テキスト"/>
        <xdr:cNvSpPr txBox="1"/>
      </xdr:nvSpPr>
      <xdr:spPr>
        <a:xfrm>
          <a:off x="16370300" y="1240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171241</xdr:rowOff>
    </xdr:from>
    <xdr:to>
      <xdr:col>81</xdr:col>
      <xdr:colOff>101600</xdr:colOff>
      <xdr:row>73</xdr:row>
      <xdr:rowOff>101391</xdr:rowOff>
    </xdr:to>
    <xdr:sp macro="" textlink="">
      <xdr:nvSpPr>
        <xdr:cNvPr id="647" name="楕円 646"/>
        <xdr:cNvSpPr/>
      </xdr:nvSpPr>
      <xdr:spPr>
        <a:xfrm>
          <a:off x="15430500" y="1251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117918</xdr:rowOff>
    </xdr:from>
    <xdr:ext cx="534377" cy="259045"/>
    <xdr:sp macro="" textlink="">
      <xdr:nvSpPr>
        <xdr:cNvPr id="648" name="テキスト ボックス 647"/>
        <xdr:cNvSpPr txBox="1"/>
      </xdr:nvSpPr>
      <xdr:spPr>
        <a:xfrm>
          <a:off x="15214111" y="1229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31636</xdr:rowOff>
    </xdr:from>
    <xdr:to>
      <xdr:col>76</xdr:col>
      <xdr:colOff>165100</xdr:colOff>
      <xdr:row>73</xdr:row>
      <xdr:rowOff>133236</xdr:rowOff>
    </xdr:to>
    <xdr:sp macro="" textlink="">
      <xdr:nvSpPr>
        <xdr:cNvPr id="649" name="楕円 648"/>
        <xdr:cNvSpPr/>
      </xdr:nvSpPr>
      <xdr:spPr>
        <a:xfrm>
          <a:off x="14541500" y="125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149763</xdr:rowOff>
    </xdr:from>
    <xdr:ext cx="534377" cy="259045"/>
    <xdr:sp macro="" textlink="">
      <xdr:nvSpPr>
        <xdr:cNvPr id="650" name="テキスト ボックス 649"/>
        <xdr:cNvSpPr txBox="1"/>
      </xdr:nvSpPr>
      <xdr:spPr>
        <a:xfrm>
          <a:off x="14325111" y="1232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57468</xdr:rowOff>
    </xdr:from>
    <xdr:to>
      <xdr:col>72</xdr:col>
      <xdr:colOff>38100</xdr:colOff>
      <xdr:row>73</xdr:row>
      <xdr:rowOff>159068</xdr:rowOff>
    </xdr:to>
    <xdr:sp macro="" textlink="">
      <xdr:nvSpPr>
        <xdr:cNvPr id="651" name="楕円 650"/>
        <xdr:cNvSpPr/>
      </xdr:nvSpPr>
      <xdr:spPr>
        <a:xfrm>
          <a:off x="13652500" y="1257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4145</xdr:rowOff>
    </xdr:from>
    <xdr:ext cx="534377" cy="259045"/>
    <xdr:sp macro="" textlink="">
      <xdr:nvSpPr>
        <xdr:cNvPr id="652" name="テキスト ボックス 651"/>
        <xdr:cNvSpPr txBox="1"/>
      </xdr:nvSpPr>
      <xdr:spPr>
        <a:xfrm>
          <a:off x="13436111" y="1234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47820</xdr:rowOff>
    </xdr:from>
    <xdr:to>
      <xdr:col>67</xdr:col>
      <xdr:colOff>101600</xdr:colOff>
      <xdr:row>73</xdr:row>
      <xdr:rowOff>149420</xdr:rowOff>
    </xdr:to>
    <xdr:sp macro="" textlink="">
      <xdr:nvSpPr>
        <xdr:cNvPr id="653" name="楕円 652"/>
        <xdr:cNvSpPr/>
      </xdr:nvSpPr>
      <xdr:spPr>
        <a:xfrm>
          <a:off x="12763500" y="125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165947</xdr:rowOff>
    </xdr:from>
    <xdr:ext cx="534377" cy="259045"/>
    <xdr:sp macro="" textlink="">
      <xdr:nvSpPr>
        <xdr:cNvPr id="654" name="テキスト ボックス 653"/>
        <xdr:cNvSpPr txBox="1"/>
      </xdr:nvSpPr>
      <xdr:spPr>
        <a:xfrm>
          <a:off x="12547111" y="1233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25628</xdr:rowOff>
    </xdr:from>
    <xdr:to>
      <xdr:col>85</xdr:col>
      <xdr:colOff>127000</xdr:colOff>
      <xdr:row>98</xdr:row>
      <xdr:rowOff>24219</xdr:rowOff>
    </xdr:to>
    <xdr:cxnSp macro="">
      <xdr:nvCxnSpPr>
        <xdr:cNvPr id="683" name="直線コネクタ 682"/>
        <xdr:cNvCxnSpPr/>
      </xdr:nvCxnSpPr>
      <xdr:spPr>
        <a:xfrm>
          <a:off x="15481300" y="16656278"/>
          <a:ext cx="838200" cy="17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24409</xdr:rowOff>
    </xdr:from>
    <xdr:to>
      <xdr:col>81</xdr:col>
      <xdr:colOff>50800</xdr:colOff>
      <xdr:row>97</xdr:row>
      <xdr:rowOff>25628</xdr:rowOff>
    </xdr:to>
    <xdr:cxnSp macro="">
      <xdr:nvCxnSpPr>
        <xdr:cNvPr id="686" name="直線コネクタ 685"/>
        <xdr:cNvCxnSpPr/>
      </xdr:nvCxnSpPr>
      <xdr:spPr>
        <a:xfrm>
          <a:off x="14592300" y="16655059"/>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88" name="テキスト ボックス 687"/>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24409</xdr:rowOff>
    </xdr:from>
    <xdr:to>
      <xdr:col>76</xdr:col>
      <xdr:colOff>114300</xdr:colOff>
      <xdr:row>97</xdr:row>
      <xdr:rowOff>170332</xdr:rowOff>
    </xdr:to>
    <xdr:cxnSp macro="">
      <xdr:nvCxnSpPr>
        <xdr:cNvPr id="689" name="直線コネクタ 688"/>
        <xdr:cNvCxnSpPr/>
      </xdr:nvCxnSpPr>
      <xdr:spPr>
        <a:xfrm flipV="1">
          <a:off x="13703300" y="16655059"/>
          <a:ext cx="8890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1" name="テキスト ボックス 690"/>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135852</xdr:rowOff>
    </xdr:from>
    <xdr:to>
      <xdr:col>71</xdr:col>
      <xdr:colOff>177800</xdr:colOff>
      <xdr:row>97</xdr:row>
      <xdr:rowOff>170332</xdr:rowOff>
    </xdr:to>
    <xdr:cxnSp macro="">
      <xdr:nvCxnSpPr>
        <xdr:cNvPr id="692" name="直線コネクタ 691"/>
        <xdr:cNvCxnSpPr/>
      </xdr:nvCxnSpPr>
      <xdr:spPr>
        <a:xfrm>
          <a:off x="12814300" y="16595052"/>
          <a:ext cx="889000" cy="20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4" name="テキスト ボックス 693"/>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14445</xdr:rowOff>
    </xdr:from>
    <xdr:ext cx="469744" cy="259045"/>
    <xdr:sp macro="" textlink="">
      <xdr:nvSpPr>
        <xdr:cNvPr id="696" name="テキスト ボックス 695"/>
        <xdr:cNvSpPr txBox="1"/>
      </xdr:nvSpPr>
      <xdr:spPr>
        <a:xfrm>
          <a:off x="12579428" y="168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144869</xdr:rowOff>
    </xdr:from>
    <xdr:to>
      <xdr:col>85</xdr:col>
      <xdr:colOff>177800</xdr:colOff>
      <xdr:row>98</xdr:row>
      <xdr:rowOff>75019</xdr:rowOff>
    </xdr:to>
    <xdr:sp macro="" textlink="">
      <xdr:nvSpPr>
        <xdr:cNvPr id="702" name="楕円 701"/>
        <xdr:cNvSpPr/>
      </xdr:nvSpPr>
      <xdr:spPr>
        <a:xfrm>
          <a:off x="16268700" y="167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123296</xdr:rowOff>
    </xdr:from>
    <xdr:ext cx="469744" cy="259045"/>
    <xdr:sp macro="" textlink="">
      <xdr:nvSpPr>
        <xdr:cNvPr id="703" name="積立金該当値テキスト"/>
        <xdr:cNvSpPr txBox="1"/>
      </xdr:nvSpPr>
      <xdr:spPr>
        <a:xfrm>
          <a:off x="16370300" y="1675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146278</xdr:rowOff>
    </xdr:from>
    <xdr:to>
      <xdr:col>81</xdr:col>
      <xdr:colOff>101600</xdr:colOff>
      <xdr:row>97</xdr:row>
      <xdr:rowOff>76428</xdr:rowOff>
    </xdr:to>
    <xdr:sp macro="" textlink="">
      <xdr:nvSpPr>
        <xdr:cNvPr id="704" name="楕円 703"/>
        <xdr:cNvSpPr/>
      </xdr:nvSpPr>
      <xdr:spPr>
        <a:xfrm>
          <a:off x="15430500" y="166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92955</xdr:rowOff>
    </xdr:from>
    <xdr:ext cx="469744" cy="259045"/>
    <xdr:sp macro="" textlink="">
      <xdr:nvSpPr>
        <xdr:cNvPr id="705" name="テキスト ボックス 704"/>
        <xdr:cNvSpPr txBox="1"/>
      </xdr:nvSpPr>
      <xdr:spPr>
        <a:xfrm>
          <a:off x="15246428" y="1638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145059</xdr:rowOff>
    </xdr:from>
    <xdr:to>
      <xdr:col>76</xdr:col>
      <xdr:colOff>165100</xdr:colOff>
      <xdr:row>97</xdr:row>
      <xdr:rowOff>75209</xdr:rowOff>
    </xdr:to>
    <xdr:sp macro="" textlink="">
      <xdr:nvSpPr>
        <xdr:cNvPr id="706" name="楕円 705"/>
        <xdr:cNvSpPr/>
      </xdr:nvSpPr>
      <xdr:spPr>
        <a:xfrm>
          <a:off x="14541500" y="1660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91736</xdr:rowOff>
    </xdr:from>
    <xdr:ext cx="469744" cy="259045"/>
    <xdr:sp macro="" textlink="">
      <xdr:nvSpPr>
        <xdr:cNvPr id="707" name="テキスト ボックス 706"/>
        <xdr:cNvSpPr txBox="1"/>
      </xdr:nvSpPr>
      <xdr:spPr>
        <a:xfrm>
          <a:off x="14357428" y="1637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119532</xdr:rowOff>
    </xdr:from>
    <xdr:to>
      <xdr:col>72</xdr:col>
      <xdr:colOff>38100</xdr:colOff>
      <xdr:row>98</xdr:row>
      <xdr:rowOff>49682</xdr:rowOff>
    </xdr:to>
    <xdr:sp macro="" textlink="">
      <xdr:nvSpPr>
        <xdr:cNvPr id="708" name="楕円 707"/>
        <xdr:cNvSpPr/>
      </xdr:nvSpPr>
      <xdr:spPr>
        <a:xfrm>
          <a:off x="13652500" y="167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66209</xdr:rowOff>
    </xdr:from>
    <xdr:ext cx="469744" cy="259045"/>
    <xdr:sp macro="" textlink="">
      <xdr:nvSpPr>
        <xdr:cNvPr id="709" name="テキスト ボックス 708"/>
        <xdr:cNvSpPr txBox="1"/>
      </xdr:nvSpPr>
      <xdr:spPr>
        <a:xfrm>
          <a:off x="13468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85052</xdr:rowOff>
    </xdr:from>
    <xdr:to>
      <xdr:col>67</xdr:col>
      <xdr:colOff>101600</xdr:colOff>
      <xdr:row>97</xdr:row>
      <xdr:rowOff>15202</xdr:rowOff>
    </xdr:to>
    <xdr:sp macro="" textlink="">
      <xdr:nvSpPr>
        <xdr:cNvPr id="710" name="楕円 709"/>
        <xdr:cNvSpPr/>
      </xdr:nvSpPr>
      <xdr:spPr>
        <a:xfrm>
          <a:off x="12763500" y="165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31729</xdr:rowOff>
    </xdr:from>
    <xdr:ext cx="534377" cy="259045"/>
    <xdr:sp macro="" textlink="">
      <xdr:nvSpPr>
        <xdr:cNvPr id="711" name="テキスト ボックス 710"/>
        <xdr:cNvSpPr txBox="1"/>
      </xdr:nvSpPr>
      <xdr:spPr>
        <a:xfrm>
          <a:off x="12547111" y="1631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111778</xdr:rowOff>
    </xdr:from>
    <xdr:to>
      <xdr:col>116</xdr:col>
      <xdr:colOff>63500</xdr:colOff>
      <xdr:row>38</xdr:row>
      <xdr:rowOff>163703</xdr:rowOff>
    </xdr:to>
    <xdr:cxnSp macro="">
      <xdr:nvCxnSpPr>
        <xdr:cNvPr id="742" name="直線コネクタ 741"/>
        <xdr:cNvCxnSpPr/>
      </xdr:nvCxnSpPr>
      <xdr:spPr>
        <a:xfrm flipV="1">
          <a:off x="21323300" y="6626878"/>
          <a:ext cx="8382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118800</xdr:rowOff>
    </xdr:from>
    <xdr:to>
      <xdr:col>111</xdr:col>
      <xdr:colOff>177800</xdr:colOff>
      <xdr:row>38</xdr:row>
      <xdr:rowOff>163703</xdr:rowOff>
    </xdr:to>
    <xdr:cxnSp macro="">
      <xdr:nvCxnSpPr>
        <xdr:cNvPr id="745" name="直線コネクタ 744"/>
        <xdr:cNvCxnSpPr/>
      </xdr:nvCxnSpPr>
      <xdr:spPr>
        <a:xfrm>
          <a:off x="20434300" y="6633900"/>
          <a:ext cx="88900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118800</xdr:rowOff>
    </xdr:from>
    <xdr:to>
      <xdr:col>107</xdr:col>
      <xdr:colOff>50800</xdr:colOff>
      <xdr:row>38</xdr:row>
      <xdr:rowOff>162723</xdr:rowOff>
    </xdr:to>
    <xdr:cxnSp macro="">
      <xdr:nvCxnSpPr>
        <xdr:cNvPr id="748" name="直線コネクタ 747"/>
        <xdr:cNvCxnSpPr/>
      </xdr:nvCxnSpPr>
      <xdr:spPr>
        <a:xfrm flipV="1">
          <a:off x="19545300" y="6633900"/>
          <a:ext cx="889000" cy="4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162723</xdr:rowOff>
    </xdr:from>
    <xdr:to>
      <xdr:col>102</xdr:col>
      <xdr:colOff>114300</xdr:colOff>
      <xdr:row>38</xdr:row>
      <xdr:rowOff>170397</xdr:rowOff>
    </xdr:to>
    <xdr:cxnSp macro="">
      <xdr:nvCxnSpPr>
        <xdr:cNvPr id="751" name="直線コネクタ 750"/>
        <xdr:cNvCxnSpPr/>
      </xdr:nvCxnSpPr>
      <xdr:spPr>
        <a:xfrm flipV="1">
          <a:off x="18656300" y="6677823"/>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60978</xdr:rowOff>
    </xdr:from>
    <xdr:to>
      <xdr:col>116</xdr:col>
      <xdr:colOff>114300</xdr:colOff>
      <xdr:row>38</xdr:row>
      <xdr:rowOff>162578</xdr:rowOff>
    </xdr:to>
    <xdr:sp macro="" textlink="">
      <xdr:nvSpPr>
        <xdr:cNvPr id="761" name="楕円 760"/>
        <xdr:cNvSpPr/>
      </xdr:nvSpPr>
      <xdr:spPr>
        <a:xfrm>
          <a:off x="22110700" y="65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39405</xdr:rowOff>
    </xdr:from>
    <xdr:ext cx="378565" cy="259045"/>
    <xdr:sp macro="" textlink="">
      <xdr:nvSpPr>
        <xdr:cNvPr id="762" name="投資及び出資金該当値テキスト"/>
        <xdr:cNvSpPr txBox="1"/>
      </xdr:nvSpPr>
      <xdr:spPr>
        <a:xfrm>
          <a:off x="22212300" y="655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112903</xdr:rowOff>
    </xdr:from>
    <xdr:to>
      <xdr:col>112</xdr:col>
      <xdr:colOff>38100</xdr:colOff>
      <xdr:row>39</xdr:row>
      <xdr:rowOff>43053</xdr:rowOff>
    </xdr:to>
    <xdr:sp macro="" textlink="">
      <xdr:nvSpPr>
        <xdr:cNvPr id="763" name="楕円 762"/>
        <xdr:cNvSpPr/>
      </xdr:nvSpPr>
      <xdr:spPr>
        <a:xfrm>
          <a:off x="21272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34180</xdr:rowOff>
    </xdr:from>
    <xdr:ext cx="378565" cy="259045"/>
    <xdr:sp macro="" textlink="">
      <xdr:nvSpPr>
        <xdr:cNvPr id="764" name="テキスト ボックス 763"/>
        <xdr:cNvSpPr txBox="1"/>
      </xdr:nvSpPr>
      <xdr:spPr>
        <a:xfrm>
          <a:off x="21134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68000</xdr:rowOff>
    </xdr:from>
    <xdr:to>
      <xdr:col>107</xdr:col>
      <xdr:colOff>101600</xdr:colOff>
      <xdr:row>38</xdr:row>
      <xdr:rowOff>169600</xdr:rowOff>
    </xdr:to>
    <xdr:sp macro="" textlink="">
      <xdr:nvSpPr>
        <xdr:cNvPr id="765" name="楕円 764"/>
        <xdr:cNvSpPr/>
      </xdr:nvSpPr>
      <xdr:spPr>
        <a:xfrm>
          <a:off x="203835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160727</xdr:rowOff>
    </xdr:from>
    <xdr:ext cx="378565" cy="259045"/>
    <xdr:sp macro="" textlink="">
      <xdr:nvSpPr>
        <xdr:cNvPr id="766" name="テキスト ボックス 765"/>
        <xdr:cNvSpPr txBox="1"/>
      </xdr:nvSpPr>
      <xdr:spPr>
        <a:xfrm>
          <a:off x="20245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111923</xdr:rowOff>
    </xdr:from>
    <xdr:to>
      <xdr:col>102</xdr:col>
      <xdr:colOff>165100</xdr:colOff>
      <xdr:row>39</xdr:row>
      <xdr:rowOff>42073</xdr:rowOff>
    </xdr:to>
    <xdr:sp macro="" textlink="">
      <xdr:nvSpPr>
        <xdr:cNvPr id="767" name="楕円 766"/>
        <xdr:cNvSpPr/>
      </xdr:nvSpPr>
      <xdr:spPr>
        <a:xfrm>
          <a:off x="19494500" y="662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33200</xdr:rowOff>
    </xdr:from>
    <xdr:ext cx="378565" cy="259045"/>
    <xdr:sp macro="" textlink="">
      <xdr:nvSpPr>
        <xdr:cNvPr id="768" name="テキスト ボックス 767"/>
        <xdr:cNvSpPr txBox="1"/>
      </xdr:nvSpPr>
      <xdr:spPr>
        <a:xfrm>
          <a:off x="19356017" y="671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119597</xdr:rowOff>
    </xdr:from>
    <xdr:to>
      <xdr:col>98</xdr:col>
      <xdr:colOff>38100</xdr:colOff>
      <xdr:row>39</xdr:row>
      <xdr:rowOff>49747</xdr:rowOff>
    </xdr:to>
    <xdr:sp macro="" textlink="">
      <xdr:nvSpPr>
        <xdr:cNvPr id="769" name="楕円 768"/>
        <xdr:cNvSpPr/>
      </xdr:nvSpPr>
      <xdr:spPr>
        <a:xfrm>
          <a:off x="18605500" y="66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40874</xdr:rowOff>
    </xdr:from>
    <xdr:ext cx="378565" cy="259045"/>
    <xdr:sp macro="" textlink="">
      <xdr:nvSpPr>
        <xdr:cNvPr id="770" name="テキスト ボックス 769"/>
        <xdr:cNvSpPr txBox="1"/>
      </xdr:nvSpPr>
      <xdr:spPr>
        <a:xfrm>
          <a:off x="18467017" y="672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70565</xdr:rowOff>
    </xdr:from>
    <xdr:to>
      <xdr:col>116</xdr:col>
      <xdr:colOff>63500</xdr:colOff>
      <xdr:row>59</xdr:row>
      <xdr:rowOff>97670</xdr:rowOff>
    </xdr:to>
    <xdr:cxnSp macro="">
      <xdr:nvCxnSpPr>
        <xdr:cNvPr id="801" name="直線コネクタ 800"/>
        <xdr:cNvCxnSpPr/>
      </xdr:nvCxnSpPr>
      <xdr:spPr>
        <a:xfrm flipV="1">
          <a:off x="21323300" y="10186115"/>
          <a:ext cx="8382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97524</xdr:rowOff>
    </xdr:from>
    <xdr:to>
      <xdr:col>111</xdr:col>
      <xdr:colOff>177800</xdr:colOff>
      <xdr:row>59</xdr:row>
      <xdr:rowOff>97670</xdr:rowOff>
    </xdr:to>
    <xdr:cxnSp macro="">
      <xdr:nvCxnSpPr>
        <xdr:cNvPr id="804" name="直線コネクタ 803"/>
        <xdr:cNvCxnSpPr/>
      </xdr:nvCxnSpPr>
      <xdr:spPr>
        <a:xfrm>
          <a:off x="20434300" y="10213074"/>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97524</xdr:rowOff>
    </xdr:from>
    <xdr:to>
      <xdr:col>107</xdr:col>
      <xdr:colOff>50800</xdr:colOff>
      <xdr:row>59</xdr:row>
      <xdr:rowOff>97589</xdr:rowOff>
    </xdr:to>
    <xdr:cxnSp macro="">
      <xdr:nvCxnSpPr>
        <xdr:cNvPr id="807" name="直線コネクタ 806"/>
        <xdr:cNvCxnSpPr/>
      </xdr:nvCxnSpPr>
      <xdr:spPr>
        <a:xfrm flipV="1">
          <a:off x="19545300" y="1021307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97589</xdr:rowOff>
    </xdr:from>
    <xdr:to>
      <xdr:col>102</xdr:col>
      <xdr:colOff>114300</xdr:colOff>
      <xdr:row>59</xdr:row>
      <xdr:rowOff>97637</xdr:rowOff>
    </xdr:to>
    <xdr:cxnSp macro="">
      <xdr:nvCxnSpPr>
        <xdr:cNvPr id="810" name="直線コネクタ 809"/>
        <xdr:cNvCxnSpPr/>
      </xdr:nvCxnSpPr>
      <xdr:spPr>
        <a:xfrm flipV="1">
          <a:off x="18656300" y="10213139"/>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19765</xdr:rowOff>
    </xdr:from>
    <xdr:to>
      <xdr:col>116</xdr:col>
      <xdr:colOff>114300</xdr:colOff>
      <xdr:row>59</xdr:row>
      <xdr:rowOff>121365</xdr:rowOff>
    </xdr:to>
    <xdr:sp macro="" textlink="">
      <xdr:nvSpPr>
        <xdr:cNvPr id="820" name="楕円 819"/>
        <xdr:cNvSpPr/>
      </xdr:nvSpPr>
      <xdr:spPr>
        <a:xfrm>
          <a:off x="22110700" y="101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106142</xdr:rowOff>
    </xdr:from>
    <xdr:ext cx="469744" cy="259045"/>
    <xdr:sp macro="" textlink="">
      <xdr:nvSpPr>
        <xdr:cNvPr id="821" name="貸付金該当値テキスト"/>
        <xdr:cNvSpPr txBox="1"/>
      </xdr:nvSpPr>
      <xdr:spPr>
        <a:xfrm>
          <a:off x="22212300" y="1005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46870</xdr:rowOff>
    </xdr:from>
    <xdr:to>
      <xdr:col>112</xdr:col>
      <xdr:colOff>38100</xdr:colOff>
      <xdr:row>59</xdr:row>
      <xdr:rowOff>148470</xdr:rowOff>
    </xdr:to>
    <xdr:sp macro="" textlink="">
      <xdr:nvSpPr>
        <xdr:cNvPr id="822" name="楕円 821"/>
        <xdr:cNvSpPr/>
      </xdr:nvSpPr>
      <xdr:spPr>
        <a:xfrm>
          <a:off x="21272500" y="101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139597</xdr:rowOff>
    </xdr:from>
    <xdr:ext cx="313932" cy="259045"/>
    <xdr:sp macro="" textlink="">
      <xdr:nvSpPr>
        <xdr:cNvPr id="823" name="テキスト ボックス 822"/>
        <xdr:cNvSpPr txBox="1"/>
      </xdr:nvSpPr>
      <xdr:spPr>
        <a:xfrm>
          <a:off x="21166333" y="10255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46724</xdr:rowOff>
    </xdr:from>
    <xdr:to>
      <xdr:col>107</xdr:col>
      <xdr:colOff>101600</xdr:colOff>
      <xdr:row>59</xdr:row>
      <xdr:rowOff>148324</xdr:rowOff>
    </xdr:to>
    <xdr:sp macro="" textlink="">
      <xdr:nvSpPr>
        <xdr:cNvPr id="824" name="楕円 823"/>
        <xdr:cNvSpPr/>
      </xdr:nvSpPr>
      <xdr:spPr>
        <a:xfrm>
          <a:off x="20383500" y="1016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139451</xdr:rowOff>
    </xdr:from>
    <xdr:ext cx="313932" cy="259045"/>
    <xdr:sp macro="" textlink="">
      <xdr:nvSpPr>
        <xdr:cNvPr id="825" name="テキスト ボックス 824"/>
        <xdr:cNvSpPr txBox="1"/>
      </xdr:nvSpPr>
      <xdr:spPr>
        <a:xfrm>
          <a:off x="20277333" y="10255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46789</xdr:rowOff>
    </xdr:from>
    <xdr:to>
      <xdr:col>102</xdr:col>
      <xdr:colOff>165100</xdr:colOff>
      <xdr:row>59</xdr:row>
      <xdr:rowOff>148389</xdr:rowOff>
    </xdr:to>
    <xdr:sp macro="" textlink="">
      <xdr:nvSpPr>
        <xdr:cNvPr id="826" name="楕円 825"/>
        <xdr:cNvSpPr/>
      </xdr:nvSpPr>
      <xdr:spPr>
        <a:xfrm>
          <a:off x="19494500" y="1016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139516</xdr:rowOff>
    </xdr:from>
    <xdr:ext cx="313932" cy="259045"/>
    <xdr:sp macro="" textlink="">
      <xdr:nvSpPr>
        <xdr:cNvPr id="827" name="テキスト ボックス 826"/>
        <xdr:cNvSpPr txBox="1"/>
      </xdr:nvSpPr>
      <xdr:spPr>
        <a:xfrm>
          <a:off x="19388333" y="10255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46837</xdr:rowOff>
    </xdr:from>
    <xdr:to>
      <xdr:col>98</xdr:col>
      <xdr:colOff>38100</xdr:colOff>
      <xdr:row>59</xdr:row>
      <xdr:rowOff>148437</xdr:rowOff>
    </xdr:to>
    <xdr:sp macro="" textlink="">
      <xdr:nvSpPr>
        <xdr:cNvPr id="828" name="楕円 827"/>
        <xdr:cNvSpPr/>
      </xdr:nvSpPr>
      <xdr:spPr>
        <a:xfrm>
          <a:off x="18605500" y="1016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139564</xdr:rowOff>
    </xdr:from>
    <xdr:ext cx="313932" cy="259045"/>
    <xdr:sp macro="" textlink="">
      <xdr:nvSpPr>
        <xdr:cNvPr id="829" name="テキスト ボックス 828"/>
        <xdr:cNvSpPr txBox="1"/>
      </xdr:nvSpPr>
      <xdr:spPr>
        <a:xfrm>
          <a:off x="18499333" y="10255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73901</xdr:rowOff>
    </xdr:from>
    <xdr:to>
      <xdr:col>116</xdr:col>
      <xdr:colOff>63500</xdr:colOff>
      <xdr:row>74</xdr:row>
      <xdr:rowOff>126822</xdr:rowOff>
    </xdr:to>
    <xdr:cxnSp macro="">
      <xdr:nvCxnSpPr>
        <xdr:cNvPr id="859" name="直線コネクタ 858"/>
        <xdr:cNvCxnSpPr/>
      </xdr:nvCxnSpPr>
      <xdr:spPr>
        <a:xfrm flipV="1">
          <a:off x="21323300" y="12761201"/>
          <a:ext cx="8382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126822</xdr:rowOff>
    </xdr:from>
    <xdr:to>
      <xdr:col>111</xdr:col>
      <xdr:colOff>177800</xdr:colOff>
      <xdr:row>75</xdr:row>
      <xdr:rowOff>34696</xdr:rowOff>
    </xdr:to>
    <xdr:cxnSp macro="">
      <xdr:nvCxnSpPr>
        <xdr:cNvPr id="862" name="直線コネクタ 861"/>
        <xdr:cNvCxnSpPr/>
      </xdr:nvCxnSpPr>
      <xdr:spPr>
        <a:xfrm flipV="1">
          <a:off x="20434300" y="12814122"/>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34696</xdr:rowOff>
    </xdr:from>
    <xdr:to>
      <xdr:col>107</xdr:col>
      <xdr:colOff>50800</xdr:colOff>
      <xdr:row>75</xdr:row>
      <xdr:rowOff>67843</xdr:rowOff>
    </xdr:to>
    <xdr:cxnSp macro="">
      <xdr:nvCxnSpPr>
        <xdr:cNvPr id="865" name="直線コネクタ 864"/>
        <xdr:cNvCxnSpPr/>
      </xdr:nvCxnSpPr>
      <xdr:spPr>
        <a:xfrm flipV="1">
          <a:off x="19545300" y="12893446"/>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67843</xdr:rowOff>
    </xdr:from>
    <xdr:to>
      <xdr:col>102</xdr:col>
      <xdr:colOff>114300</xdr:colOff>
      <xdr:row>75</xdr:row>
      <xdr:rowOff>94552</xdr:rowOff>
    </xdr:to>
    <xdr:cxnSp macro="">
      <xdr:nvCxnSpPr>
        <xdr:cNvPr id="868" name="直線コネクタ 867"/>
        <xdr:cNvCxnSpPr/>
      </xdr:nvCxnSpPr>
      <xdr:spPr>
        <a:xfrm flipV="1">
          <a:off x="18656300" y="12926593"/>
          <a:ext cx="889000" cy="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144784</xdr:rowOff>
    </xdr:from>
    <xdr:ext cx="534377" cy="259045"/>
    <xdr:sp macro="" textlink="">
      <xdr:nvSpPr>
        <xdr:cNvPr id="870" name="テキスト ボックス 869"/>
        <xdr:cNvSpPr txBox="1"/>
      </xdr:nvSpPr>
      <xdr:spPr>
        <a:xfrm>
          <a:off x="19278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152557</xdr:rowOff>
    </xdr:from>
    <xdr:ext cx="534377" cy="259045"/>
    <xdr:sp macro="" textlink="">
      <xdr:nvSpPr>
        <xdr:cNvPr id="872" name="テキスト ボックス 871"/>
        <xdr:cNvSpPr txBox="1"/>
      </xdr:nvSpPr>
      <xdr:spPr>
        <a:xfrm>
          <a:off x="18389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23101</xdr:rowOff>
    </xdr:from>
    <xdr:to>
      <xdr:col>116</xdr:col>
      <xdr:colOff>114300</xdr:colOff>
      <xdr:row>74</xdr:row>
      <xdr:rowOff>124701</xdr:rowOff>
    </xdr:to>
    <xdr:sp macro="" textlink="">
      <xdr:nvSpPr>
        <xdr:cNvPr id="878" name="楕円 877"/>
        <xdr:cNvSpPr/>
      </xdr:nvSpPr>
      <xdr:spPr>
        <a:xfrm>
          <a:off x="22110700" y="127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45978</xdr:rowOff>
    </xdr:from>
    <xdr:ext cx="534377" cy="259045"/>
    <xdr:sp macro="" textlink="">
      <xdr:nvSpPr>
        <xdr:cNvPr id="879" name="繰出金該当値テキスト"/>
        <xdr:cNvSpPr txBox="1"/>
      </xdr:nvSpPr>
      <xdr:spPr>
        <a:xfrm>
          <a:off x="22212300" y="125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76022</xdr:rowOff>
    </xdr:from>
    <xdr:to>
      <xdr:col>112</xdr:col>
      <xdr:colOff>38100</xdr:colOff>
      <xdr:row>75</xdr:row>
      <xdr:rowOff>6172</xdr:rowOff>
    </xdr:to>
    <xdr:sp macro="" textlink="">
      <xdr:nvSpPr>
        <xdr:cNvPr id="880" name="楕円 879"/>
        <xdr:cNvSpPr/>
      </xdr:nvSpPr>
      <xdr:spPr>
        <a:xfrm>
          <a:off x="21272500" y="127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22699</xdr:rowOff>
    </xdr:from>
    <xdr:ext cx="534377" cy="259045"/>
    <xdr:sp macro="" textlink="">
      <xdr:nvSpPr>
        <xdr:cNvPr id="881" name="テキスト ボックス 880"/>
        <xdr:cNvSpPr txBox="1"/>
      </xdr:nvSpPr>
      <xdr:spPr>
        <a:xfrm>
          <a:off x="21056111" y="125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155346</xdr:rowOff>
    </xdr:from>
    <xdr:to>
      <xdr:col>107</xdr:col>
      <xdr:colOff>101600</xdr:colOff>
      <xdr:row>75</xdr:row>
      <xdr:rowOff>85496</xdr:rowOff>
    </xdr:to>
    <xdr:sp macro="" textlink="">
      <xdr:nvSpPr>
        <xdr:cNvPr id="882" name="楕円 881"/>
        <xdr:cNvSpPr/>
      </xdr:nvSpPr>
      <xdr:spPr>
        <a:xfrm>
          <a:off x="20383500" y="128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102023</xdr:rowOff>
    </xdr:from>
    <xdr:ext cx="534377" cy="259045"/>
    <xdr:sp macro="" textlink="">
      <xdr:nvSpPr>
        <xdr:cNvPr id="883" name="テキスト ボックス 882"/>
        <xdr:cNvSpPr txBox="1"/>
      </xdr:nvSpPr>
      <xdr:spPr>
        <a:xfrm>
          <a:off x="20167111" y="1261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17043</xdr:rowOff>
    </xdr:from>
    <xdr:to>
      <xdr:col>102</xdr:col>
      <xdr:colOff>165100</xdr:colOff>
      <xdr:row>75</xdr:row>
      <xdr:rowOff>118643</xdr:rowOff>
    </xdr:to>
    <xdr:sp macro="" textlink="">
      <xdr:nvSpPr>
        <xdr:cNvPr id="884" name="楕円 883"/>
        <xdr:cNvSpPr/>
      </xdr:nvSpPr>
      <xdr:spPr>
        <a:xfrm>
          <a:off x="19494500" y="128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135170</xdr:rowOff>
    </xdr:from>
    <xdr:ext cx="534377" cy="259045"/>
    <xdr:sp macro="" textlink="">
      <xdr:nvSpPr>
        <xdr:cNvPr id="885" name="テキスト ボックス 884"/>
        <xdr:cNvSpPr txBox="1"/>
      </xdr:nvSpPr>
      <xdr:spPr>
        <a:xfrm>
          <a:off x="19278111" y="126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43752</xdr:rowOff>
    </xdr:from>
    <xdr:to>
      <xdr:col>98</xdr:col>
      <xdr:colOff>38100</xdr:colOff>
      <xdr:row>75</xdr:row>
      <xdr:rowOff>145352</xdr:rowOff>
    </xdr:to>
    <xdr:sp macro="" textlink="">
      <xdr:nvSpPr>
        <xdr:cNvPr id="886" name="楕円 885"/>
        <xdr:cNvSpPr/>
      </xdr:nvSpPr>
      <xdr:spPr>
        <a:xfrm>
          <a:off x="18605500" y="129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161879</xdr:rowOff>
    </xdr:from>
    <xdr:ext cx="534377" cy="259045"/>
    <xdr:sp macro="" textlink="">
      <xdr:nvSpPr>
        <xdr:cNvPr id="887" name="テキスト ボックス 886"/>
        <xdr:cNvSpPr txBox="1"/>
      </xdr:nvSpPr>
      <xdr:spPr>
        <a:xfrm>
          <a:off x="18389111" y="126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子育て支援に要する経費、障害福祉に要する経費の増等により、類似団体と比較して扶助費が高くなっている。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また、新たな大規模事業である清掃工場の整備等に要する経費の増等により、類似団体と比較して普通建設事業費が高くなっている。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一方、人件費や補助費は類似団体平均値より低くなっており、健全な財政に寄与しているものと考えられる。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今後も、事務の効率化を図るとともに、事業のしゅん別や見直しを行い、健全な財政運営に努めていく。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601,546
598,290
547.58
347,835,571
341,958,418
4,509,005
133,901,840
260,131,252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110744</xdr:rowOff>
    </xdr:from>
    <xdr:to>
      <xdr:col>24</xdr:col>
      <xdr:colOff>63500</xdr:colOff>
      <xdr:row>36</xdr:row>
      <xdr:rowOff>68072</xdr:rowOff>
    </xdr:to>
    <xdr:cxnSp macro="">
      <xdr:nvCxnSpPr>
        <xdr:cNvPr id="61" name="直線コネクタ 60"/>
        <xdr:cNvCxnSpPr/>
      </xdr:nvCxnSpPr>
      <xdr:spPr>
        <a:xfrm>
          <a:off x="3797300" y="6111494"/>
          <a:ext cx="8382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107696</xdr:rowOff>
    </xdr:from>
    <xdr:to>
      <xdr:col>19</xdr:col>
      <xdr:colOff>177800</xdr:colOff>
      <xdr:row>35</xdr:row>
      <xdr:rowOff>110744</xdr:rowOff>
    </xdr:to>
    <xdr:cxnSp macro="">
      <xdr:nvCxnSpPr>
        <xdr:cNvPr id="64" name="直線コネクタ 63"/>
        <xdr:cNvCxnSpPr/>
      </xdr:nvCxnSpPr>
      <xdr:spPr>
        <a:xfrm>
          <a:off x="2908300" y="610844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104648</xdr:rowOff>
    </xdr:from>
    <xdr:to>
      <xdr:col>15</xdr:col>
      <xdr:colOff>50800</xdr:colOff>
      <xdr:row>35</xdr:row>
      <xdr:rowOff>107696</xdr:rowOff>
    </xdr:to>
    <xdr:cxnSp macro="">
      <xdr:nvCxnSpPr>
        <xdr:cNvPr id="67" name="直線コネクタ 66"/>
        <xdr:cNvCxnSpPr/>
      </xdr:nvCxnSpPr>
      <xdr:spPr>
        <a:xfrm>
          <a:off x="2019300" y="610539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104648</xdr:rowOff>
    </xdr:from>
    <xdr:to>
      <xdr:col>10</xdr:col>
      <xdr:colOff>114300</xdr:colOff>
      <xdr:row>35</xdr:row>
      <xdr:rowOff>114554</xdr:rowOff>
    </xdr:to>
    <xdr:cxnSp macro="">
      <xdr:nvCxnSpPr>
        <xdr:cNvPr id="70" name="直線コネクタ 69"/>
        <xdr:cNvCxnSpPr/>
      </xdr:nvCxnSpPr>
      <xdr:spPr>
        <a:xfrm flipV="1">
          <a:off x="1130300" y="610539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17272</xdr:rowOff>
    </xdr:from>
    <xdr:to>
      <xdr:col>24</xdr:col>
      <xdr:colOff>114300</xdr:colOff>
      <xdr:row>36</xdr:row>
      <xdr:rowOff>118872</xdr:rowOff>
    </xdr:to>
    <xdr:sp macro="" textlink="">
      <xdr:nvSpPr>
        <xdr:cNvPr id="80" name="楕円 79"/>
        <xdr:cNvSpPr/>
      </xdr:nvSpPr>
      <xdr:spPr>
        <a:xfrm>
          <a:off x="4584700" y="618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167149</xdr:rowOff>
    </xdr:from>
    <xdr:ext cx="469744" cy="259045"/>
    <xdr:sp macro="" textlink="">
      <xdr:nvSpPr>
        <xdr:cNvPr id="81" name="議会費該当値テキスト"/>
        <xdr:cNvSpPr txBox="1"/>
      </xdr:nvSpPr>
      <xdr:spPr>
        <a:xfrm>
          <a:off x="4686300" y="616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59944</xdr:rowOff>
    </xdr:from>
    <xdr:to>
      <xdr:col>20</xdr:col>
      <xdr:colOff>38100</xdr:colOff>
      <xdr:row>35</xdr:row>
      <xdr:rowOff>161544</xdr:rowOff>
    </xdr:to>
    <xdr:sp macro="" textlink="">
      <xdr:nvSpPr>
        <xdr:cNvPr id="82" name="楕円 81"/>
        <xdr:cNvSpPr/>
      </xdr:nvSpPr>
      <xdr:spPr>
        <a:xfrm>
          <a:off x="3746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152671</xdr:rowOff>
    </xdr:from>
    <xdr:ext cx="469744" cy="259045"/>
    <xdr:sp macro="" textlink="">
      <xdr:nvSpPr>
        <xdr:cNvPr id="83" name="テキスト ボックス 82"/>
        <xdr:cNvSpPr txBox="1"/>
      </xdr:nvSpPr>
      <xdr:spPr>
        <a:xfrm>
          <a:off x="3562428"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56896</xdr:rowOff>
    </xdr:from>
    <xdr:to>
      <xdr:col>15</xdr:col>
      <xdr:colOff>101600</xdr:colOff>
      <xdr:row>35</xdr:row>
      <xdr:rowOff>158496</xdr:rowOff>
    </xdr:to>
    <xdr:sp macro="" textlink="">
      <xdr:nvSpPr>
        <xdr:cNvPr id="84" name="楕円 83"/>
        <xdr:cNvSpPr/>
      </xdr:nvSpPr>
      <xdr:spPr>
        <a:xfrm>
          <a:off x="2857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149623</xdr:rowOff>
    </xdr:from>
    <xdr:ext cx="469744" cy="259045"/>
    <xdr:sp macro="" textlink="">
      <xdr:nvSpPr>
        <xdr:cNvPr id="85" name="テキスト ボックス 84"/>
        <xdr:cNvSpPr txBox="1"/>
      </xdr:nvSpPr>
      <xdr:spPr>
        <a:xfrm>
          <a:off x="2673428" y="615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53848</xdr:rowOff>
    </xdr:from>
    <xdr:to>
      <xdr:col>10</xdr:col>
      <xdr:colOff>165100</xdr:colOff>
      <xdr:row>35</xdr:row>
      <xdr:rowOff>155448</xdr:rowOff>
    </xdr:to>
    <xdr:sp macro="" textlink="">
      <xdr:nvSpPr>
        <xdr:cNvPr id="86" name="楕円 85"/>
        <xdr:cNvSpPr/>
      </xdr:nvSpPr>
      <xdr:spPr>
        <a:xfrm>
          <a:off x="1968500" y="60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146575</xdr:rowOff>
    </xdr:from>
    <xdr:ext cx="469744" cy="259045"/>
    <xdr:sp macro="" textlink="">
      <xdr:nvSpPr>
        <xdr:cNvPr id="87" name="テキスト ボックス 86"/>
        <xdr:cNvSpPr txBox="1"/>
      </xdr:nvSpPr>
      <xdr:spPr>
        <a:xfrm>
          <a:off x="1784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88" name="楕円 87"/>
        <xdr:cNvSpPr/>
      </xdr:nvSpPr>
      <xdr:spPr>
        <a:xfrm>
          <a:off x="1079500" y="60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156481</xdr:rowOff>
    </xdr:from>
    <xdr:ext cx="469744" cy="259045"/>
    <xdr:sp macro="" textlink="">
      <xdr:nvSpPr>
        <xdr:cNvPr id="89" name="テキスト ボックス 88"/>
        <xdr:cNvSpPr txBox="1"/>
      </xdr:nvSpPr>
      <xdr:spPr>
        <a:xfrm>
          <a:off x="895428"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27925</xdr:rowOff>
    </xdr:from>
    <xdr:to>
      <xdr:col>24</xdr:col>
      <xdr:colOff>63500</xdr:colOff>
      <xdr:row>59</xdr:row>
      <xdr:rowOff>62216</xdr:rowOff>
    </xdr:to>
    <xdr:cxnSp macro="">
      <xdr:nvCxnSpPr>
        <xdr:cNvPr id="121" name="直線コネクタ 120"/>
        <xdr:cNvCxnSpPr/>
      </xdr:nvCxnSpPr>
      <xdr:spPr>
        <a:xfrm flipV="1">
          <a:off x="3797300" y="9114775"/>
          <a:ext cx="838200" cy="106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62216</xdr:rowOff>
    </xdr:from>
    <xdr:to>
      <xdr:col>19</xdr:col>
      <xdr:colOff>177800</xdr:colOff>
      <xdr:row>59</xdr:row>
      <xdr:rowOff>78598</xdr:rowOff>
    </xdr:to>
    <xdr:cxnSp macro="">
      <xdr:nvCxnSpPr>
        <xdr:cNvPr id="124" name="直線コネクタ 123"/>
        <xdr:cNvCxnSpPr/>
      </xdr:nvCxnSpPr>
      <xdr:spPr>
        <a:xfrm flipV="1">
          <a:off x="2908300" y="10177766"/>
          <a:ext cx="8890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78598</xdr:rowOff>
    </xdr:from>
    <xdr:to>
      <xdr:col>15</xdr:col>
      <xdr:colOff>50800</xdr:colOff>
      <xdr:row>59</xdr:row>
      <xdr:rowOff>121586</xdr:rowOff>
    </xdr:to>
    <xdr:cxnSp macro="">
      <xdr:nvCxnSpPr>
        <xdr:cNvPr id="127" name="直線コネクタ 126"/>
        <xdr:cNvCxnSpPr/>
      </xdr:nvCxnSpPr>
      <xdr:spPr>
        <a:xfrm flipV="1">
          <a:off x="2019300" y="10194148"/>
          <a:ext cx="889000" cy="4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30146</xdr:rowOff>
    </xdr:from>
    <xdr:to>
      <xdr:col>10</xdr:col>
      <xdr:colOff>114300</xdr:colOff>
      <xdr:row>59</xdr:row>
      <xdr:rowOff>121586</xdr:rowOff>
    </xdr:to>
    <xdr:cxnSp macro="">
      <xdr:nvCxnSpPr>
        <xdr:cNvPr id="130" name="直線コネクタ 129"/>
        <xdr:cNvCxnSpPr/>
      </xdr:nvCxnSpPr>
      <xdr:spPr>
        <a:xfrm>
          <a:off x="1130300" y="101456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148575</xdr:rowOff>
    </xdr:from>
    <xdr:to>
      <xdr:col>24</xdr:col>
      <xdr:colOff>114300</xdr:colOff>
      <xdr:row>53</xdr:row>
      <xdr:rowOff>78725</xdr:rowOff>
    </xdr:to>
    <xdr:sp macro="" textlink="">
      <xdr:nvSpPr>
        <xdr:cNvPr id="140" name="楕円 139"/>
        <xdr:cNvSpPr/>
      </xdr:nvSpPr>
      <xdr:spPr>
        <a:xfrm>
          <a:off x="4584700" y="90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63502</xdr:rowOff>
    </xdr:from>
    <xdr:ext cx="599010" cy="259045"/>
    <xdr:sp macro="" textlink="">
      <xdr:nvSpPr>
        <xdr:cNvPr id="141" name="総務費該当値テキスト"/>
        <xdr:cNvSpPr txBox="1"/>
      </xdr:nvSpPr>
      <xdr:spPr>
        <a:xfrm>
          <a:off x="4686300" y="897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11416</xdr:rowOff>
    </xdr:from>
    <xdr:to>
      <xdr:col>20</xdr:col>
      <xdr:colOff>38100</xdr:colOff>
      <xdr:row>59</xdr:row>
      <xdr:rowOff>113016</xdr:rowOff>
    </xdr:to>
    <xdr:sp macro="" textlink="">
      <xdr:nvSpPr>
        <xdr:cNvPr id="142" name="楕円 141"/>
        <xdr:cNvSpPr/>
      </xdr:nvSpPr>
      <xdr:spPr>
        <a:xfrm>
          <a:off x="3746500" y="1012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104143</xdr:rowOff>
    </xdr:from>
    <xdr:ext cx="534377" cy="259045"/>
    <xdr:sp macro="" textlink="">
      <xdr:nvSpPr>
        <xdr:cNvPr id="143" name="テキスト ボックス 142"/>
        <xdr:cNvSpPr txBox="1"/>
      </xdr:nvSpPr>
      <xdr:spPr>
        <a:xfrm>
          <a:off x="3530111" y="1021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27798</xdr:rowOff>
    </xdr:from>
    <xdr:to>
      <xdr:col>15</xdr:col>
      <xdr:colOff>101600</xdr:colOff>
      <xdr:row>59</xdr:row>
      <xdr:rowOff>129398</xdr:rowOff>
    </xdr:to>
    <xdr:sp macro="" textlink="">
      <xdr:nvSpPr>
        <xdr:cNvPr id="144" name="楕円 143"/>
        <xdr:cNvSpPr/>
      </xdr:nvSpPr>
      <xdr:spPr>
        <a:xfrm>
          <a:off x="2857500" y="1014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120525</xdr:rowOff>
    </xdr:from>
    <xdr:ext cx="534377" cy="259045"/>
    <xdr:sp macro="" textlink="">
      <xdr:nvSpPr>
        <xdr:cNvPr id="145" name="テキスト ボックス 144"/>
        <xdr:cNvSpPr txBox="1"/>
      </xdr:nvSpPr>
      <xdr:spPr>
        <a:xfrm>
          <a:off x="2641111" y="1023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70786</xdr:rowOff>
    </xdr:from>
    <xdr:to>
      <xdr:col>10</xdr:col>
      <xdr:colOff>165100</xdr:colOff>
      <xdr:row>60</xdr:row>
      <xdr:rowOff>936</xdr:rowOff>
    </xdr:to>
    <xdr:sp macro="" textlink="">
      <xdr:nvSpPr>
        <xdr:cNvPr id="146" name="楕円 145"/>
        <xdr:cNvSpPr/>
      </xdr:nvSpPr>
      <xdr:spPr>
        <a:xfrm>
          <a:off x="1968500" y="1018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163513</xdr:rowOff>
    </xdr:from>
    <xdr:ext cx="534377" cy="259045"/>
    <xdr:sp macro="" textlink="">
      <xdr:nvSpPr>
        <xdr:cNvPr id="147" name="テキスト ボックス 146"/>
        <xdr:cNvSpPr txBox="1"/>
      </xdr:nvSpPr>
      <xdr:spPr>
        <a:xfrm>
          <a:off x="1752111" y="102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150796</xdr:rowOff>
    </xdr:from>
    <xdr:to>
      <xdr:col>6</xdr:col>
      <xdr:colOff>38100</xdr:colOff>
      <xdr:row>59</xdr:row>
      <xdr:rowOff>80946</xdr:rowOff>
    </xdr:to>
    <xdr:sp macro="" textlink="">
      <xdr:nvSpPr>
        <xdr:cNvPr id="148" name="楕円 147"/>
        <xdr:cNvSpPr/>
      </xdr:nvSpPr>
      <xdr:spPr>
        <a:xfrm>
          <a:off x="1079500" y="1009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72073</xdr:rowOff>
    </xdr:from>
    <xdr:ext cx="534377" cy="259045"/>
    <xdr:sp macro="" textlink="">
      <xdr:nvSpPr>
        <xdr:cNvPr id="149" name="テキスト ボックス 148"/>
        <xdr:cNvSpPr txBox="1"/>
      </xdr:nvSpPr>
      <xdr:spPr>
        <a:xfrm>
          <a:off x="863111" y="1018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90899</xdr:rowOff>
    </xdr:from>
    <xdr:to>
      <xdr:col>24</xdr:col>
      <xdr:colOff>63500</xdr:colOff>
      <xdr:row>73</xdr:row>
      <xdr:rowOff>166904</xdr:rowOff>
    </xdr:to>
    <xdr:cxnSp macro="">
      <xdr:nvCxnSpPr>
        <xdr:cNvPr id="181" name="直線コネクタ 180"/>
        <xdr:cNvCxnSpPr/>
      </xdr:nvCxnSpPr>
      <xdr:spPr>
        <a:xfrm flipV="1">
          <a:off x="3797300" y="12606749"/>
          <a:ext cx="838200" cy="7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166904</xdr:rowOff>
    </xdr:from>
    <xdr:to>
      <xdr:col>19</xdr:col>
      <xdr:colOff>177800</xdr:colOff>
      <xdr:row>74</xdr:row>
      <xdr:rowOff>135313</xdr:rowOff>
    </xdr:to>
    <xdr:cxnSp macro="">
      <xdr:nvCxnSpPr>
        <xdr:cNvPr id="184" name="直線コネクタ 183"/>
        <xdr:cNvCxnSpPr/>
      </xdr:nvCxnSpPr>
      <xdr:spPr>
        <a:xfrm flipV="1">
          <a:off x="2908300" y="12682754"/>
          <a:ext cx="889000" cy="13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135313</xdr:rowOff>
    </xdr:from>
    <xdr:to>
      <xdr:col>15</xdr:col>
      <xdr:colOff>50800</xdr:colOff>
      <xdr:row>75</xdr:row>
      <xdr:rowOff>7591</xdr:rowOff>
    </xdr:to>
    <xdr:cxnSp macro="">
      <xdr:nvCxnSpPr>
        <xdr:cNvPr id="187" name="直線コネクタ 186"/>
        <xdr:cNvCxnSpPr/>
      </xdr:nvCxnSpPr>
      <xdr:spPr>
        <a:xfrm flipV="1">
          <a:off x="2019300" y="12822613"/>
          <a:ext cx="889000" cy="4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5838</xdr:rowOff>
    </xdr:from>
    <xdr:to>
      <xdr:col>10</xdr:col>
      <xdr:colOff>114300</xdr:colOff>
      <xdr:row>75</xdr:row>
      <xdr:rowOff>7591</xdr:rowOff>
    </xdr:to>
    <xdr:cxnSp macro="">
      <xdr:nvCxnSpPr>
        <xdr:cNvPr id="190" name="直線コネクタ 189"/>
        <xdr:cNvCxnSpPr/>
      </xdr:nvCxnSpPr>
      <xdr:spPr>
        <a:xfrm>
          <a:off x="1130300" y="12864588"/>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40099</xdr:rowOff>
    </xdr:from>
    <xdr:to>
      <xdr:col>24</xdr:col>
      <xdr:colOff>114300</xdr:colOff>
      <xdr:row>73</xdr:row>
      <xdr:rowOff>141699</xdr:rowOff>
    </xdr:to>
    <xdr:sp macro="" textlink="">
      <xdr:nvSpPr>
        <xdr:cNvPr id="200" name="楕円 199"/>
        <xdr:cNvSpPr/>
      </xdr:nvSpPr>
      <xdr:spPr>
        <a:xfrm>
          <a:off x="4584700" y="125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62976</xdr:rowOff>
    </xdr:from>
    <xdr:ext cx="599010" cy="259045"/>
    <xdr:sp macro="" textlink="">
      <xdr:nvSpPr>
        <xdr:cNvPr id="201" name="民生費該当値テキスト"/>
        <xdr:cNvSpPr txBox="1"/>
      </xdr:nvSpPr>
      <xdr:spPr>
        <a:xfrm>
          <a:off x="4686300" y="1240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116104</xdr:rowOff>
    </xdr:from>
    <xdr:to>
      <xdr:col>20</xdr:col>
      <xdr:colOff>38100</xdr:colOff>
      <xdr:row>74</xdr:row>
      <xdr:rowOff>46254</xdr:rowOff>
    </xdr:to>
    <xdr:sp macro="" textlink="">
      <xdr:nvSpPr>
        <xdr:cNvPr id="202" name="楕円 201"/>
        <xdr:cNvSpPr/>
      </xdr:nvSpPr>
      <xdr:spPr>
        <a:xfrm>
          <a:off x="3746500" y="1263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62781</xdr:rowOff>
    </xdr:from>
    <xdr:ext cx="599010" cy="259045"/>
    <xdr:sp macro="" textlink="">
      <xdr:nvSpPr>
        <xdr:cNvPr id="203" name="テキスト ボックス 202"/>
        <xdr:cNvSpPr txBox="1"/>
      </xdr:nvSpPr>
      <xdr:spPr>
        <a:xfrm>
          <a:off x="3497795" y="1240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84513</xdr:rowOff>
    </xdr:from>
    <xdr:to>
      <xdr:col>15</xdr:col>
      <xdr:colOff>101600</xdr:colOff>
      <xdr:row>75</xdr:row>
      <xdr:rowOff>14663</xdr:rowOff>
    </xdr:to>
    <xdr:sp macro="" textlink="">
      <xdr:nvSpPr>
        <xdr:cNvPr id="204" name="楕円 203"/>
        <xdr:cNvSpPr/>
      </xdr:nvSpPr>
      <xdr:spPr>
        <a:xfrm>
          <a:off x="2857500" y="1277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31190</xdr:rowOff>
    </xdr:from>
    <xdr:ext cx="599010" cy="259045"/>
    <xdr:sp macro="" textlink="">
      <xdr:nvSpPr>
        <xdr:cNvPr id="205" name="テキスト ボックス 204"/>
        <xdr:cNvSpPr txBox="1"/>
      </xdr:nvSpPr>
      <xdr:spPr>
        <a:xfrm>
          <a:off x="2608795" y="1254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128241</xdr:rowOff>
    </xdr:from>
    <xdr:to>
      <xdr:col>10</xdr:col>
      <xdr:colOff>165100</xdr:colOff>
      <xdr:row>75</xdr:row>
      <xdr:rowOff>58391</xdr:rowOff>
    </xdr:to>
    <xdr:sp macro="" textlink="">
      <xdr:nvSpPr>
        <xdr:cNvPr id="206" name="楕円 205"/>
        <xdr:cNvSpPr/>
      </xdr:nvSpPr>
      <xdr:spPr>
        <a:xfrm>
          <a:off x="1968500" y="128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74918</xdr:rowOff>
    </xdr:from>
    <xdr:ext cx="599010" cy="259045"/>
    <xdr:sp macro="" textlink="">
      <xdr:nvSpPr>
        <xdr:cNvPr id="207" name="テキスト ボックス 206"/>
        <xdr:cNvSpPr txBox="1"/>
      </xdr:nvSpPr>
      <xdr:spPr>
        <a:xfrm>
          <a:off x="1719795" y="125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126488</xdr:rowOff>
    </xdr:from>
    <xdr:to>
      <xdr:col>6</xdr:col>
      <xdr:colOff>38100</xdr:colOff>
      <xdr:row>75</xdr:row>
      <xdr:rowOff>56638</xdr:rowOff>
    </xdr:to>
    <xdr:sp macro="" textlink="">
      <xdr:nvSpPr>
        <xdr:cNvPr id="208" name="楕円 207"/>
        <xdr:cNvSpPr/>
      </xdr:nvSpPr>
      <xdr:spPr>
        <a:xfrm>
          <a:off x="1079500" y="1281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73165</xdr:rowOff>
    </xdr:from>
    <xdr:ext cx="599010" cy="259045"/>
    <xdr:sp macro="" textlink="">
      <xdr:nvSpPr>
        <xdr:cNvPr id="209" name="テキスト ボックス 208"/>
        <xdr:cNvSpPr txBox="1"/>
      </xdr:nvSpPr>
      <xdr:spPr>
        <a:xfrm>
          <a:off x="830795" y="1258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27098</xdr:rowOff>
    </xdr:from>
    <xdr:to>
      <xdr:col>24</xdr:col>
      <xdr:colOff>63500</xdr:colOff>
      <xdr:row>97</xdr:row>
      <xdr:rowOff>37320</xdr:rowOff>
    </xdr:to>
    <xdr:cxnSp macro="">
      <xdr:nvCxnSpPr>
        <xdr:cNvPr id="241" name="直線コネクタ 240"/>
        <xdr:cNvCxnSpPr/>
      </xdr:nvCxnSpPr>
      <xdr:spPr>
        <a:xfrm flipV="1">
          <a:off x="3797300" y="16143398"/>
          <a:ext cx="838200" cy="52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42" name="衛生費平均値テキスト"/>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37320</xdr:rowOff>
    </xdr:from>
    <xdr:to>
      <xdr:col>19</xdr:col>
      <xdr:colOff>177800</xdr:colOff>
      <xdr:row>97</xdr:row>
      <xdr:rowOff>126702</xdr:rowOff>
    </xdr:to>
    <xdr:cxnSp macro="">
      <xdr:nvCxnSpPr>
        <xdr:cNvPr id="244" name="直線コネクタ 243"/>
        <xdr:cNvCxnSpPr/>
      </xdr:nvCxnSpPr>
      <xdr:spPr>
        <a:xfrm flipV="1">
          <a:off x="2908300" y="16667970"/>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126702</xdr:rowOff>
    </xdr:from>
    <xdr:to>
      <xdr:col>15</xdr:col>
      <xdr:colOff>50800</xdr:colOff>
      <xdr:row>98</xdr:row>
      <xdr:rowOff>19293</xdr:rowOff>
    </xdr:to>
    <xdr:cxnSp macro="">
      <xdr:nvCxnSpPr>
        <xdr:cNvPr id="247" name="直線コネクタ 246"/>
        <xdr:cNvCxnSpPr/>
      </xdr:nvCxnSpPr>
      <xdr:spPr>
        <a:xfrm flipV="1">
          <a:off x="2019300" y="16757352"/>
          <a:ext cx="889000" cy="6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19293</xdr:rowOff>
    </xdr:from>
    <xdr:to>
      <xdr:col>10</xdr:col>
      <xdr:colOff>114300</xdr:colOff>
      <xdr:row>98</xdr:row>
      <xdr:rowOff>30886</xdr:rowOff>
    </xdr:to>
    <xdr:cxnSp macro="">
      <xdr:nvCxnSpPr>
        <xdr:cNvPr id="250" name="直線コネクタ 249"/>
        <xdr:cNvCxnSpPr/>
      </xdr:nvCxnSpPr>
      <xdr:spPr>
        <a:xfrm flipV="1">
          <a:off x="1130300" y="16821393"/>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147748</xdr:rowOff>
    </xdr:from>
    <xdr:to>
      <xdr:col>24</xdr:col>
      <xdr:colOff>114300</xdr:colOff>
      <xdr:row>94</xdr:row>
      <xdr:rowOff>77898</xdr:rowOff>
    </xdr:to>
    <xdr:sp macro="" textlink="">
      <xdr:nvSpPr>
        <xdr:cNvPr id="260" name="楕円 259"/>
        <xdr:cNvSpPr/>
      </xdr:nvSpPr>
      <xdr:spPr>
        <a:xfrm>
          <a:off x="4584700" y="1609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170625</xdr:rowOff>
    </xdr:from>
    <xdr:ext cx="534377" cy="259045"/>
    <xdr:sp macro="" textlink="">
      <xdr:nvSpPr>
        <xdr:cNvPr id="261" name="衛生費該当値テキスト"/>
        <xdr:cNvSpPr txBox="1"/>
      </xdr:nvSpPr>
      <xdr:spPr>
        <a:xfrm>
          <a:off x="4686300" y="1594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157970</xdr:rowOff>
    </xdr:from>
    <xdr:to>
      <xdr:col>20</xdr:col>
      <xdr:colOff>38100</xdr:colOff>
      <xdr:row>97</xdr:row>
      <xdr:rowOff>88120</xdr:rowOff>
    </xdr:to>
    <xdr:sp macro="" textlink="">
      <xdr:nvSpPr>
        <xdr:cNvPr id="262" name="楕円 261"/>
        <xdr:cNvSpPr/>
      </xdr:nvSpPr>
      <xdr:spPr>
        <a:xfrm>
          <a:off x="3746500" y="166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79247</xdr:rowOff>
    </xdr:from>
    <xdr:ext cx="534377" cy="259045"/>
    <xdr:sp macro="" textlink="">
      <xdr:nvSpPr>
        <xdr:cNvPr id="263" name="テキスト ボックス 262"/>
        <xdr:cNvSpPr txBox="1"/>
      </xdr:nvSpPr>
      <xdr:spPr>
        <a:xfrm>
          <a:off x="3530111" y="1670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75902</xdr:rowOff>
    </xdr:from>
    <xdr:to>
      <xdr:col>15</xdr:col>
      <xdr:colOff>101600</xdr:colOff>
      <xdr:row>98</xdr:row>
      <xdr:rowOff>6052</xdr:rowOff>
    </xdr:to>
    <xdr:sp macro="" textlink="">
      <xdr:nvSpPr>
        <xdr:cNvPr id="264" name="楕円 263"/>
        <xdr:cNvSpPr/>
      </xdr:nvSpPr>
      <xdr:spPr>
        <a:xfrm>
          <a:off x="2857500" y="167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168629</xdr:rowOff>
    </xdr:from>
    <xdr:ext cx="534377" cy="259045"/>
    <xdr:sp macro="" textlink="">
      <xdr:nvSpPr>
        <xdr:cNvPr id="265" name="テキスト ボックス 264"/>
        <xdr:cNvSpPr txBox="1"/>
      </xdr:nvSpPr>
      <xdr:spPr>
        <a:xfrm>
          <a:off x="2641111" y="167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139943</xdr:rowOff>
    </xdr:from>
    <xdr:to>
      <xdr:col>10</xdr:col>
      <xdr:colOff>165100</xdr:colOff>
      <xdr:row>98</xdr:row>
      <xdr:rowOff>70093</xdr:rowOff>
    </xdr:to>
    <xdr:sp macro="" textlink="">
      <xdr:nvSpPr>
        <xdr:cNvPr id="266" name="楕円 265"/>
        <xdr:cNvSpPr/>
      </xdr:nvSpPr>
      <xdr:spPr>
        <a:xfrm>
          <a:off x="1968500" y="167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61220</xdr:rowOff>
    </xdr:from>
    <xdr:ext cx="534377" cy="259045"/>
    <xdr:sp macro="" textlink="">
      <xdr:nvSpPr>
        <xdr:cNvPr id="267" name="テキスト ボックス 266"/>
        <xdr:cNvSpPr txBox="1"/>
      </xdr:nvSpPr>
      <xdr:spPr>
        <a:xfrm>
          <a:off x="1752111" y="1686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151536</xdr:rowOff>
    </xdr:from>
    <xdr:to>
      <xdr:col>6</xdr:col>
      <xdr:colOff>38100</xdr:colOff>
      <xdr:row>98</xdr:row>
      <xdr:rowOff>81686</xdr:rowOff>
    </xdr:to>
    <xdr:sp macro="" textlink="">
      <xdr:nvSpPr>
        <xdr:cNvPr id="268" name="楕円 267"/>
        <xdr:cNvSpPr/>
      </xdr:nvSpPr>
      <xdr:spPr>
        <a:xfrm>
          <a:off x="1079500" y="167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72813</xdr:rowOff>
    </xdr:from>
    <xdr:ext cx="534377" cy="259045"/>
    <xdr:sp macro="" textlink="">
      <xdr:nvSpPr>
        <xdr:cNvPr id="269" name="テキスト ボックス 268"/>
        <xdr:cNvSpPr txBox="1"/>
      </xdr:nvSpPr>
      <xdr:spPr>
        <a:xfrm>
          <a:off x="863111" y="168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32258</xdr:rowOff>
    </xdr:from>
    <xdr:to>
      <xdr:col>55</xdr:col>
      <xdr:colOff>0</xdr:colOff>
      <xdr:row>35</xdr:row>
      <xdr:rowOff>111811</xdr:rowOff>
    </xdr:to>
    <xdr:cxnSp macro="">
      <xdr:nvCxnSpPr>
        <xdr:cNvPr id="296" name="直線コネクタ 295"/>
        <xdr:cNvCxnSpPr/>
      </xdr:nvCxnSpPr>
      <xdr:spPr>
        <a:xfrm flipV="1">
          <a:off x="9639300" y="5690108"/>
          <a:ext cx="838200" cy="42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111811</xdr:rowOff>
    </xdr:from>
    <xdr:to>
      <xdr:col>50</xdr:col>
      <xdr:colOff>114300</xdr:colOff>
      <xdr:row>35</xdr:row>
      <xdr:rowOff>142443</xdr:rowOff>
    </xdr:to>
    <xdr:cxnSp macro="">
      <xdr:nvCxnSpPr>
        <xdr:cNvPr id="299" name="直線コネクタ 298"/>
        <xdr:cNvCxnSpPr/>
      </xdr:nvCxnSpPr>
      <xdr:spPr>
        <a:xfrm flipV="1">
          <a:off x="8750300" y="6112561"/>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301" name="テキスト ボックス 300"/>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142443</xdr:rowOff>
    </xdr:from>
    <xdr:to>
      <xdr:col>45</xdr:col>
      <xdr:colOff>177800</xdr:colOff>
      <xdr:row>36</xdr:row>
      <xdr:rowOff>58319</xdr:rowOff>
    </xdr:to>
    <xdr:cxnSp macro="">
      <xdr:nvCxnSpPr>
        <xdr:cNvPr id="302" name="直線コネクタ 301"/>
        <xdr:cNvCxnSpPr/>
      </xdr:nvCxnSpPr>
      <xdr:spPr>
        <a:xfrm flipV="1">
          <a:off x="7861300" y="6143193"/>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6198</xdr:rowOff>
    </xdr:from>
    <xdr:to>
      <xdr:col>41</xdr:col>
      <xdr:colOff>50800</xdr:colOff>
      <xdr:row>36</xdr:row>
      <xdr:rowOff>58319</xdr:rowOff>
    </xdr:to>
    <xdr:cxnSp macro="">
      <xdr:nvCxnSpPr>
        <xdr:cNvPr id="305" name="直線コネクタ 304"/>
        <xdr:cNvCxnSpPr/>
      </xdr:nvCxnSpPr>
      <xdr:spPr>
        <a:xfrm>
          <a:off x="6972300" y="6178398"/>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152908</xdr:rowOff>
    </xdr:from>
    <xdr:to>
      <xdr:col>55</xdr:col>
      <xdr:colOff>50800</xdr:colOff>
      <xdr:row>33</xdr:row>
      <xdr:rowOff>83058</xdr:rowOff>
    </xdr:to>
    <xdr:sp macro="" textlink="">
      <xdr:nvSpPr>
        <xdr:cNvPr id="315" name="楕円 314"/>
        <xdr:cNvSpPr/>
      </xdr:nvSpPr>
      <xdr:spPr>
        <a:xfrm>
          <a:off x="104267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4335</xdr:rowOff>
    </xdr:from>
    <xdr:ext cx="469744" cy="259045"/>
    <xdr:sp macro="" textlink="">
      <xdr:nvSpPr>
        <xdr:cNvPr id="316" name="労働費該当値テキスト"/>
        <xdr:cNvSpPr txBox="1"/>
      </xdr:nvSpPr>
      <xdr:spPr>
        <a:xfrm>
          <a:off x="10528300" y="54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61011</xdr:rowOff>
    </xdr:from>
    <xdr:to>
      <xdr:col>50</xdr:col>
      <xdr:colOff>165100</xdr:colOff>
      <xdr:row>35</xdr:row>
      <xdr:rowOff>162611</xdr:rowOff>
    </xdr:to>
    <xdr:sp macro="" textlink="">
      <xdr:nvSpPr>
        <xdr:cNvPr id="317" name="楕円 316"/>
        <xdr:cNvSpPr/>
      </xdr:nvSpPr>
      <xdr:spPr>
        <a:xfrm>
          <a:off x="9588500" y="60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7688</xdr:rowOff>
    </xdr:from>
    <xdr:ext cx="469744" cy="259045"/>
    <xdr:sp macro="" textlink="">
      <xdr:nvSpPr>
        <xdr:cNvPr id="318" name="テキスト ボックス 317"/>
        <xdr:cNvSpPr txBox="1"/>
      </xdr:nvSpPr>
      <xdr:spPr>
        <a:xfrm>
          <a:off x="9404428" y="583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91643</xdr:rowOff>
    </xdr:from>
    <xdr:to>
      <xdr:col>46</xdr:col>
      <xdr:colOff>38100</xdr:colOff>
      <xdr:row>36</xdr:row>
      <xdr:rowOff>21793</xdr:rowOff>
    </xdr:to>
    <xdr:sp macro="" textlink="">
      <xdr:nvSpPr>
        <xdr:cNvPr id="319" name="楕円 318"/>
        <xdr:cNvSpPr/>
      </xdr:nvSpPr>
      <xdr:spPr>
        <a:xfrm>
          <a:off x="8699500" y="60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38320</xdr:rowOff>
    </xdr:from>
    <xdr:ext cx="469744" cy="259045"/>
    <xdr:sp macro="" textlink="">
      <xdr:nvSpPr>
        <xdr:cNvPr id="320" name="テキスト ボックス 319"/>
        <xdr:cNvSpPr txBox="1"/>
      </xdr:nvSpPr>
      <xdr:spPr>
        <a:xfrm>
          <a:off x="8515428" y="586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7519</xdr:rowOff>
    </xdr:from>
    <xdr:to>
      <xdr:col>41</xdr:col>
      <xdr:colOff>101600</xdr:colOff>
      <xdr:row>36</xdr:row>
      <xdr:rowOff>109119</xdr:rowOff>
    </xdr:to>
    <xdr:sp macro="" textlink="">
      <xdr:nvSpPr>
        <xdr:cNvPr id="321" name="楕円 320"/>
        <xdr:cNvSpPr/>
      </xdr:nvSpPr>
      <xdr:spPr>
        <a:xfrm>
          <a:off x="7810500" y="61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125646</xdr:rowOff>
    </xdr:from>
    <xdr:ext cx="378565" cy="259045"/>
    <xdr:sp macro="" textlink="">
      <xdr:nvSpPr>
        <xdr:cNvPr id="322" name="テキスト ボックス 321"/>
        <xdr:cNvSpPr txBox="1"/>
      </xdr:nvSpPr>
      <xdr:spPr>
        <a:xfrm>
          <a:off x="7672017" y="5954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126848</xdr:rowOff>
    </xdr:from>
    <xdr:to>
      <xdr:col>36</xdr:col>
      <xdr:colOff>165100</xdr:colOff>
      <xdr:row>36</xdr:row>
      <xdr:rowOff>56998</xdr:rowOff>
    </xdr:to>
    <xdr:sp macro="" textlink="">
      <xdr:nvSpPr>
        <xdr:cNvPr id="323" name="楕円 322"/>
        <xdr:cNvSpPr/>
      </xdr:nvSpPr>
      <xdr:spPr>
        <a:xfrm>
          <a:off x="6921500" y="61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73525</xdr:rowOff>
    </xdr:from>
    <xdr:ext cx="469744" cy="259045"/>
    <xdr:sp macro="" textlink="">
      <xdr:nvSpPr>
        <xdr:cNvPr id="324" name="テキスト ボックス 323"/>
        <xdr:cNvSpPr txBox="1"/>
      </xdr:nvSpPr>
      <xdr:spPr>
        <a:xfrm>
          <a:off x="6737428" y="590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144387</xdr:rowOff>
    </xdr:from>
    <xdr:to>
      <xdr:col>55</xdr:col>
      <xdr:colOff>0</xdr:colOff>
      <xdr:row>56</xdr:row>
      <xdr:rowOff>154616</xdr:rowOff>
    </xdr:to>
    <xdr:cxnSp macro="">
      <xdr:nvCxnSpPr>
        <xdr:cNvPr id="349" name="直線コネクタ 348"/>
        <xdr:cNvCxnSpPr/>
      </xdr:nvCxnSpPr>
      <xdr:spPr>
        <a:xfrm flipV="1">
          <a:off x="9639300" y="9745587"/>
          <a:ext cx="8382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154616</xdr:rowOff>
    </xdr:from>
    <xdr:to>
      <xdr:col>50</xdr:col>
      <xdr:colOff>114300</xdr:colOff>
      <xdr:row>57</xdr:row>
      <xdr:rowOff>1854</xdr:rowOff>
    </xdr:to>
    <xdr:cxnSp macro="">
      <xdr:nvCxnSpPr>
        <xdr:cNvPr id="352" name="直線コネクタ 351"/>
        <xdr:cNvCxnSpPr/>
      </xdr:nvCxnSpPr>
      <xdr:spPr>
        <a:xfrm flipV="1">
          <a:off x="8750300" y="9755816"/>
          <a:ext cx="8890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131185</xdr:rowOff>
    </xdr:from>
    <xdr:to>
      <xdr:col>45</xdr:col>
      <xdr:colOff>177800</xdr:colOff>
      <xdr:row>57</xdr:row>
      <xdr:rowOff>1854</xdr:rowOff>
    </xdr:to>
    <xdr:cxnSp macro="">
      <xdr:nvCxnSpPr>
        <xdr:cNvPr id="355" name="直線コネクタ 354"/>
        <xdr:cNvCxnSpPr/>
      </xdr:nvCxnSpPr>
      <xdr:spPr>
        <a:xfrm>
          <a:off x="7861300" y="9732385"/>
          <a:ext cx="889000" cy="4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131185</xdr:rowOff>
    </xdr:from>
    <xdr:to>
      <xdr:col>41</xdr:col>
      <xdr:colOff>50800</xdr:colOff>
      <xdr:row>57</xdr:row>
      <xdr:rowOff>4711</xdr:rowOff>
    </xdr:to>
    <xdr:cxnSp macro="">
      <xdr:nvCxnSpPr>
        <xdr:cNvPr id="358" name="直線コネクタ 357"/>
        <xdr:cNvCxnSpPr/>
      </xdr:nvCxnSpPr>
      <xdr:spPr>
        <a:xfrm flipV="1">
          <a:off x="6972300" y="9732385"/>
          <a:ext cx="889000" cy="4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93587</xdr:rowOff>
    </xdr:from>
    <xdr:to>
      <xdr:col>55</xdr:col>
      <xdr:colOff>50800</xdr:colOff>
      <xdr:row>57</xdr:row>
      <xdr:rowOff>23737</xdr:rowOff>
    </xdr:to>
    <xdr:sp macro="" textlink="">
      <xdr:nvSpPr>
        <xdr:cNvPr id="368" name="楕円 367"/>
        <xdr:cNvSpPr/>
      </xdr:nvSpPr>
      <xdr:spPr>
        <a:xfrm>
          <a:off x="10426700" y="9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72014</xdr:rowOff>
    </xdr:from>
    <xdr:ext cx="469744" cy="259045"/>
    <xdr:sp macro="" textlink="">
      <xdr:nvSpPr>
        <xdr:cNvPr id="369" name="農林水産業費該当値テキスト"/>
        <xdr:cNvSpPr txBox="1"/>
      </xdr:nvSpPr>
      <xdr:spPr>
        <a:xfrm>
          <a:off x="10528300" y="967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103816</xdr:rowOff>
    </xdr:from>
    <xdr:to>
      <xdr:col>50</xdr:col>
      <xdr:colOff>165100</xdr:colOff>
      <xdr:row>57</xdr:row>
      <xdr:rowOff>33966</xdr:rowOff>
    </xdr:to>
    <xdr:sp macro="" textlink="">
      <xdr:nvSpPr>
        <xdr:cNvPr id="370" name="楕円 369"/>
        <xdr:cNvSpPr/>
      </xdr:nvSpPr>
      <xdr:spPr>
        <a:xfrm>
          <a:off x="9588500" y="97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25093</xdr:rowOff>
    </xdr:from>
    <xdr:ext cx="469744" cy="259045"/>
    <xdr:sp macro="" textlink="">
      <xdr:nvSpPr>
        <xdr:cNvPr id="371" name="テキスト ボックス 370"/>
        <xdr:cNvSpPr txBox="1"/>
      </xdr:nvSpPr>
      <xdr:spPr>
        <a:xfrm>
          <a:off x="9404428" y="979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122504</xdr:rowOff>
    </xdr:from>
    <xdr:to>
      <xdr:col>46</xdr:col>
      <xdr:colOff>38100</xdr:colOff>
      <xdr:row>57</xdr:row>
      <xdr:rowOff>52654</xdr:rowOff>
    </xdr:to>
    <xdr:sp macro="" textlink="">
      <xdr:nvSpPr>
        <xdr:cNvPr id="372" name="楕円 371"/>
        <xdr:cNvSpPr/>
      </xdr:nvSpPr>
      <xdr:spPr>
        <a:xfrm>
          <a:off x="8699500" y="97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43781</xdr:rowOff>
    </xdr:from>
    <xdr:ext cx="469744" cy="259045"/>
    <xdr:sp macro="" textlink="">
      <xdr:nvSpPr>
        <xdr:cNvPr id="373" name="テキスト ボックス 372"/>
        <xdr:cNvSpPr txBox="1"/>
      </xdr:nvSpPr>
      <xdr:spPr>
        <a:xfrm>
          <a:off x="8515428" y="981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80385</xdr:rowOff>
    </xdr:from>
    <xdr:to>
      <xdr:col>41</xdr:col>
      <xdr:colOff>101600</xdr:colOff>
      <xdr:row>57</xdr:row>
      <xdr:rowOff>10535</xdr:rowOff>
    </xdr:to>
    <xdr:sp macro="" textlink="">
      <xdr:nvSpPr>
        <xdr:cNvPr id="374" name="楕円 373"/>
        <xdr:cNvSpPr/>
      </xdr:nvSpPr>
      <xdr:spPr>
        <a:xfrm>
          <a:off x="7810500" y="96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1662</xdr:rowOff>
    </xdr:from>
    <xdr:ext cx="469744" cy="259045"/>
    <xdr:sp macro="" textlink="">
      <xdr:nvSpPr>
        <xdr:cNvPr id="375" name="テキスト ボックス 374"/>
        <xdr:cNvSpPr txBox="1"/>
      </xdr:nvSpPr>
      <xdr:spPr>
        <a:xfrm>
          <a:off x="7626428" y="977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125361</xdr:rowOff>
    </xdr:from>
    <xdr:to>
      <xdr:col>36</xdr:col>
      <xdr:colOff>165100</xdr:colOff>
      <xdr:row>57</xdr:row>
      <xdr:rowOff>55511</xdr:rowOff>
    </xdr:to>
    <xdr:sp macro="" textlink="">
      <xdr:nvSpPr>
        <xdr:cNvPr id="376" name="楕円 375"/>
        <xdr:cNvSpPr/>
      </xdr:nvSpPr>
      <xdr:spPr>
        <a:xfrm>
          <a:off x="6921500" y="972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46638</xdr:rowOff>
    </xdr:from>
    <xdr:ext cx="469744" cy="259045"/>
    <xdr:sp macro="" textlink="">
      <xdr:nvSpPr>
        <xdr:cNvPr id="377" name="テキスト ボックス 376"/>
        <xdr:cNvSpPr txBox="1"/>
      </xdr:nvSpPr>
      <xdr:spPr>
        <a:xfrm>
          <a:off x="6737428" y="98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80860</xdr:rowOff>
    </xdr:from>
    <xdr:to>
      <xdr:col>55</xdr:col>
      <xdr:colOff>0</xdr:colOff>
      <xdr:row>78</xdr:row>
      <xdr:rowOff>149313</xdr:rowOff>
    </xdr:to>
    <xdr:cxnSp macro="">
      <xdr:nvCxnSpPr>
        <xdr:cNvPr id="406" name="直線コネクタ 405"/>
        <xdr:cNvCxnSpPr/>
      </xdr:nvCxnSpPr>
      <xdr:spPr>
        <a:xfrm flipV="1">
          <a:off x="9639300" y="13453960"/>
          <a:ext cx="838200" cy="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139064</xdr:rowOff>
    </xdr:from>
    <xdr:to>
      <xdr:col>50</xdr:col>
      <xdr:colOff>114300</xdr:colOff>
      <xdr:row>78</xdr:row>
      <xdr:rowOff>149313</xdr:rowOff>
    </xdr:to>
    <xdr:cxnSp macro="">
      <xdr:nvCxnSpPr>
        <xdr:cNvPr id="409" name="直線コネクタ 408"/>
        <xdr:cNvCxnSpPr/>
      </xdr:nvCxnSpPr>
      <xdr:spPr>
        <a:xfrm>
          <a:off x="8750300" y="13512164"/>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139064</xdr:rowOff>
    </xdr:from>
    <xdr:to>
      <xdr:col>45</xdr:col>
      <xdr:colOff>177800</xdr:colOff>
      <xdr:row>78</xdr:row>
      <xdr:rowOff>147396</xdr:rowOff>
    </xdr:to>
    <xdr:cxnSp macro="">
      <xdr:nvCxnSpPr>
        <xdr:cNvPr id="412" name="直線コネクタ 411"/>
        <xdr:cNvCxnSpPr/>
      </xdr:nvCxnSpPr>
      <xdr:spPr>
        <a:xfrm flipV="1">
          <a:off x="7861300" y="13512164"/>
          <a:ext cx="889000" cy="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143560</xdr:rowOff>
    </xdr:from>
    <xdr:to>
      <xdr:col>41</xdr:col>
      <xdr:colOff>50800</xdr:colOff>
      <xdr:row>78</xdr:row>
      <xdr:rowOff>147396</xdr:rowOff>
    </xdr:to>
    <xdr:cxnSp macro="">
      <xdr:nvCxnSpPr>
        <xdr:cNvPr id="415" name="直線コネクタ 414"/>
        <xdr:cNvCxnSpPr/>
      </xdr:nvCxnSpPr>
      <xdr:spPr>
        <a:xfrm>
          <a:off x="6972300" y="13516660"/>
          <a:ext cx="8890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30060</xdr:rowOff>
    </xdr:from>
    <xdr:to>
      <xdr:col>55</xdr:col>
      <xdr:colOff>50800</xdr:colOff>
      <xdr:row>78</xdr:row>
      <xdr:rowOff>131660</xdr:rowOff>
    </xdr:to>
    <xdr:sp macro="" textlink="">
      <xdr:nvSpPr>
        <xdr:cNvPr id="425" name="楕円 424"/>
        <xdr:cNvSpPr/>
      </xdr:nvSpPr>
      <xdr:spPr>
        <a:xfrm>
          <a:off x="10426700" y="134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116437</xdr:rowOff>
    </xdr:from>
    <xdr:ext cx="534377" cy="259045"/>
    <xdr:sp macro="" textlink="">
      <xdr:nvSpPr>
        <xdr:cNvPr id="426" name="商工費該当値テキスト"/>
        <xdr:cNvSpPr txBox="1"/>
      </xdr:nvSpPr>
      <xdr:spPr>
        <a:xfrm>
          <a:off x="10528300" y="1331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98513</xdr:rowOff>
    </xdr:from>
    <xdr:to>
      <xdr:col>50</xdr:col>
      <xdr:colOff>165100</xdr:colOff>
      <xdr:row>79</xdr:row>
      <xdr:rowOff>28663</xdr:rowOff>
    </xdr:to>
    <xdr:sp macro="" textlink="">
      <xdr:nvSpPr>
        <xdr:cNvPr id="427" name="楕円 426"/>
        <xdr:cNvSpPr/>
      </xdr:nvSpPr>
      <xdr:spPr>
        <a:xfrm>
          <a:off x="9588500" y="134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19790</xdr:rowOff>
    </xdr:from>
    <xdr:ext cx="469744" cy="259045"/>
    <xdr:sp macro="" textlink="">
      <xdr:nvSpPr>
        <xdr:cNvPr id="428" name="テキスト ボックス 427"/>
        <xdr:cNvSpPr txBox="1"/>
      </xdr:nvSpPr>
      <xdr:spPr>
        <a:xfrm>
          <a:off x="9404428" y="1356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88264</xdr:rowOff>
    </xdr:from>
    <xdr:to>
      <xdr:col>46</xdr:col>
      <xdr:colOff>38100</xdr:colOff>
      <xdr:row>79</xdr:row>
      <xdr:rowOff>18414</xdr:rowOff>
    </xdr:to>
    <xdr:sp macro="" textlink="">
      <xdr:nvSpPr>
        <xdr:cNvPr id="429" name="楕円 428"/>
        <xdr:cNvSpPr/>
      </xdr:nvSpPr>
      <xdr:spPr>
        <a:xfrm>
          <a:off x="8699500" y="134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9541</xdr:rowOff>
    </xdr:from>
    <xdr:ext cx="469744" cy="259045"/>
    <xdr:sp macro="" textlink="">
      <xdr:nvSpPr>
        <xdr:cNvPr id="430" name="テキスト ボックス 429"/>
        <xdr:cNvSpPr txBox="1"/>
      </xdr:nvSpPr>
      <xdr:spPr>
        <a:xfrm>
          <a:off x="8515428" y="1355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96596</xdr:rowOff>
    </xdr:from>
    <xdr:to>
      <xdr:col>41</xdr:col>
      <xdr:colOff>101600</xdr:colOff>
      <xdr:row>79</xdr:row>
      <xdr:rowOff>26746</xdr:rowOff>
    </xdr:to>
    <xdr:sp macro="" textlink="">
      <xdr:nvSpPr>
        <xdr:cNvPr id="431" name="楕円 430"/>
        <xdr:cNvSpPr/>
      </xdr:nvSpPr>
      <xdr:spPr>
        <a:xfrm>
          <a:off x="7810500" y="134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17873</xdr:rowOff>
    </xdr:from>
    <xdr:ext cx="469744" cy="259045"/>
    <xdr:sp macro="" textlink="">
      <xdr:nvSpPr>
        <xdr:cNvPr id="432" name="テキスト ボックス 431"/>
        <xdr:cNvSpPr txBox="1"/>
      </xdr:nvSpPr>
      <xdr:spPr>
        <a:xfrm>
          <a:off x="7626428" y="1356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92760</xdr:rowOff>
    </xdr:from>
    <xdr:to>
      <xdr:col>36</xdr:col>
      <xdr:colOff>165100</xdr:colOff>
      <xdr:row>79</xdr:row>
      <xdr:rowOff>22910</xdr:rowOff>
    </xdr:to>
    <xdr:sp macro="" textlink="">
      <xdr:nvSpPr>
        <xdr:cNvPr id="433" name="楕円 432"/>
        <xdr:cNvSpPr/>
      </xdr:nvSpPr>
      <xdr:spPr>
        <a:xfrm>
          <a:off x="6921500" y="134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14037</xdr:rowOff>
    </xdr:from>
    <xdr:ext cx="469744" cy="259045"/>
    <xdr:sp macro="" textlink="">
      <xdr:nvSpPr>
        <xdr:cNvPr id="434" name="テキスト ボックス 433"/>
        <xdr:cNvSpPr txBox="1"/>
      </xdr:nvSpPr>
      <xdr:spPr>
        <a:xfrm>
          <a:off x="6737428" y="1355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44641</xdr:rowOff>
    </xdr:from>
    <xdr:to>
      <xdr:col>55</xdr:col>
      <xdr:colOff>0</xdr:colOff>
      <xdr:row>96</xdr:row>
      <xdr:rowOff>11018</xdr:rowOff>
    </xdr:to>
    <xdr:cxnSp macro="">
      <xdr:nvCxnSpPr>
        <xdr:cNvPr id="464" name="直線コネクタ 463"/>
        <xdr:cNvCxnSpPr/>
      </xdr:nvCxnSpPr>
      <xdr:spPr>
        <a:xfrm flipV="1">
          <a:off x="9639300" y="16332391"/>
          <a:ext cx="838200" cy="13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11018</xdr:rowOff>
    </xdr:from>
    <xdr:to>
      <xdr:col>50</xdr:col>
      <xdr:colOff>114300</xdr:colOff>
      <xdr:row>97</xdr:row>
      <xdr:rowOff>4598</xdr:rowOff>
    </xdr:to>
    <xdr:cxnSp macro="">
      <xdr:nvCxnSpPr>
        <xdr:cNvPr id="467" name="直線コネクタ 466"/>
        <xdr:cNvCxnSpPr/>
      </xdr:nvCxnSpPr>
      <xdr:spPr>
        <a:xfrm flipV="1">
          <a:off x="8750300" y="16470218"/>
          <a:ext cx="889000" cy="16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104248</xdr:rowOff>
    </xdr:from>
    <xdr:to>
      <xdr:col>45</xdr:col>
      <xdr:colOff>177800</xdr:colOff>
      <xdr:row>97</xdr:row>
      <xdr:rowOff>4598</xdr:rowOff>
    </xdr:to>
    <xdr:cxnSp macro="">
      <xdr:nvCxnSpPr>
        <xdr:cNvPr id="470" name="直線コネクタ 469"/>
        <xdr:cNvCxnSpPr/>
      </xdr:nvCxnSpPr>
      <xdr:spPr>
        <a:xfrm>
          <a:off x="7861300" y="16563448"/>
          <a:ext cx="889000" cy="7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104248</xdr:rowOff>
    </xdr:from>
    <xdr:to>
      <xdr:col>41</xdr:col>
      <xdr:colOff>50800</xdr:colOff>
      <xdr:row>96</xdr:row>
      <xdr:rowOff>125640</xdr:rowOff>
    </xdr:to>
    <xdr:cxnSp macro="">
      <xdr:nvCxnSpPr>
        <xdr:cNvPr id="473" name="直線コネクタ 472"/>
        <xdr:cNvCxnSpPr/>
      </xdr:nvCxnSpPr>
      <xdr:spPr>
        <a:xfrm flipV="1">
          <a:off x="6972300" y="16563448"/>
          <a:ext cx="889000" cy="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165291</xdr:rowOff>
    </xdr:from>
    <xdr:to>
      <xdr:col>55</xdr:col>
      <xdr:colOff>50800</xdr:colOff>
      <xdr:row>95</xdr:row>
      <xdr:rowOff>95441</xdr:rowOff>
    </xdr:to>
    <xdr:sp macro="" textlink="">
      <xdr:nvSpPr>
        <xdr:cNvPr id="483" name="楕円 482"/>
        <xdr:cNvSpPr/>
      </xdr:nvSpPr>
      <xdr:spPr>
        <a:xfrm>
          <a:off x="10426700" y="162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16718</xdr:rowOff>
    </xdr:from>
    <xdr:ext cx="534377" cy="259045"/>
    <xdr:sp macro="" textlink="">
      <xdr:nvSpPr>
        <xdr:cNvPr id="484" name="土木費該当値テキスト"/>
        <xdr:cNvSpPr txBox="1"/>
      </xdr:nvSpPr>
      <xdr:spPr>
        <a:xfrm>
          <a:off x="10528300" y="161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131668</xdr:rowOff>
    </xdr:from>
    <xdr:to>
      <xdr:col>50</xdr:col>
      <xdr:colOff>165100</xdr:colOff>
      <xdr:row>96</xdr:row>
      <xdr:rowOff>61818</xdr:rowOff>
    </xdr:to>
    <xdr:sp macro="" textlink="">
      <xdr:nvSpPr>
        <xdr:cNvPr id="485" name="楕円 484"/>
        <xdr:cNvSpPr/>
      </xdr:nvSpPr>
      <xdr:spPr>
        <a:xfrm>
          <a:off x="9588500" y="164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78345</xdr:rowOff>
    </xdr:from>
    <xdr:ext cx="534377" cy="259045"/>
    <xdr:sp macro="" textlink="">
      <xdr:nvSpPr>
        <xdr:cNvPr id="486" name="テキスト ボックス 485"/>
        <xdr:cNvSpPr txBox="1"/>
      </xdr:nvSpPr>
      <xdr:spPr>
        <a:xfrm>
          <a:off x="9372111" y="161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125248</xdr:rowOff>
    </xdr:from>
    <xdr:to>
      <xdr:col>46</xdr:col>
      <xdr:colOff>38100</xdr:colOff>
      <xdr:row>97</xdr:row>
      <xdr:rowOff>55398</xdr:rowOff>
    </xdr:to>
    <xdr:sp macro="" textlink="">
      <xdr:nvSpPr>
        <xdr:cNvPr id="487" name="楕円 486"/>
        <xdr:cNvSpPr/>
      </xdr:nvSpPr>
      <xdr:spPr>
        <a:xfrm>
          <a:off x="8699500" y="165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46525</xdr:rowOff>
    </xdr:from>
    <xdr:ext cx="534377" cy="259045"/>
    <xdr:sp macro="" textlink="">
      <xdr:nvSpPr>
        <xdr:cNvPr id="488" name="テキスト ボックス 487"/>
        <xdr:cNvSpPr txBox="1"/>
      </xdr:nvSpPr>
      <xdr:spPr>
        <a:xfrm>
          <a:off x="8483111" y="166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53448</xdr:rowOff>
    </xdr:from>
    <xdr:to>
      <xdr:col>41</xdr:col>
      <xdr:colOff>101600</xdr:colOff>
      <xdr:row>96</xdr:row>
      <xdr:rowOff>155048</xdr:rowOff>
    </xdr:to>
    <xdr:sp macro="" textlink="">
      <xdr:nvSpPr>
        <xdr:cNvPr id="489" name="楕円 488"/>
        <xdr:cNvSpPr/>
      </xdr:nvSpPr>
      <xdr:spPr>
        <a:xfrm>
          <a:off x="7810500" y="165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146175</xdr:rowOff>
    </xdr:from>
    <xdr:ext cx="534377" cy="259045"/>
    <xdr:sp macro="" textlink="">
      <xdr:nvSpPr>
        <xdr:cNvPr id="490" name="テキスト ボックス 489"/>
        <xdr:cNvSpPr txBox="1"/>
      </xdr:nvSpPr>
      <xdr:spPr>
        <a:xfrm>
          <a:off x="7594111" y="1660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74840</xdr:rowOff>
    </xdr:from>
    <xdr:to>
      <xdr:col>36</xdr:col>
      <xdr:colOff>165100</xdr:colOff>
      <xdr:row>97</xdr:row>
      <xdr:rowOff>4990</xdr:rowOff>
    </xdr:to>
    <xdr:sp macro="" textlink="">
      <xdr:nvSpPr>
        <xdr:cNvPr id="491" name="楕円 490"/>
        <xdr:cNvSpPr/>
      </xdr:nvSpPr>
      <xdr:spPr>
        <a:xfrm>
          <a:off x="6921500" y="165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167567</xdr:rowOff>
    </xdr:from>
    <xdr:ext cx="534377" cy="259045"/>
    <xdr:sp macro="" textlink="">
      <xdr:nvSpPr>
        <xdr:cNvPr id="492" name="テキスト ボックス 491"/>
        <xdr:cNvSpPr txBox="1"/>
      </xdr:nvSpPr>
      <xdr:spPr>
        <a:xfrm>
          <a:off x="6705111" y="1662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167023</xdr:rowOff>
    </xdr:from>
    <xdr:to>
      <xdr:col>85</xdr:col>
      <xdr:colOff>127000</xdr:colOff>
      <xdr:row>39</xdr:row>
      <xdr:rowOff>44668</xdr:rowOff>
    </xdr:to>
    <xdr:cxnSp macro="">
      <xdr:nvCxnSpPr>
        <xdr:cNvPr id="524" name="直線コネクタ 523"/>
        <xdr:cNvCxnSpPr/>
      </xdr:nvCxnSpPr>
      <xdr:spPr>
        <a:xfrm flipV="1">
          <a:off x="15481300" y="6682123"/>
          <a:ext cx="838200" cy="4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42600</xdr:rowOff>
    </xdr:from>
    <xdr:to>
      <xdr:col>81</xdr:col>
      <xdr:colOff>50800</xdr:colOff>
      <xdr:row>39</xdr:row>
      <xdr:rowOff>44668</xdr:rowOff>
    </xdr:to>
    <xdr:cxnSp macro="">
      <xdr:nvCxnSpPr>
        <xdr:cNvPr id="527" name="直線コネクタ 526"/>
        <xdr:cNvCxnSpPr/>
      </xdr:nvCxnSpPr>
      <xdr:spPr>
        <a:xfrm>
          <a:off x="14592300" y="6729150"/>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42600</xdr:rowOff>
    </xdr:from>
    <xdr:to>
      <xdr:col>76</xdr:col>
      <xdr:colOff>114300</xdr:colOff>
      <xdr:row>39</xdr:row>
      <xdr:rowOff>111071</xdr:rowOff>
    </xdr:to>
    <xdr:cxnSp macro="">
      <xdr:nvCxnSpPr>
        <xdr:cNvPr id="530" name="直線コネクタ 529"/>
        <xdr:cNvCxnSpPr/>
      </xdr:nvCxnSpPr>
      <xdr:spPr>
        <a:xfrm flipV="1">
          <a:off x="13703300" y="6729150"/>
          <a:ext cx="889000" cy="6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111071</xdr:rowOff>
    </xdr:from>
    <xdr:to>
      <xdr:col>71</xdr:col>
      <xdr:colOff>177800</xdr:colOff>
      <xdr:row>39</xdr:row>
      <xdr:rowOff>120541</xdr:rowOff>
    </xdr:to>
    <xdr:cxnSp macro="">
      <xdr:nvCxnSpPr>
        <xdr:cNvPr id="533" name="直線コネクタ 532"/>
        <xdr:cNvCxnSpPr/>
      </xdr:nvCxnSpPr>
      <xdr:spPr>
        <a:xfrm flipV="1">
          <a:off x="12814300" y="6797621"/>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116223</xdr:rowOff>
    </xdr:from>
    <xdr:to>
      <xdr:col>85</xdr:col>
      <xdr:colOff>177800</xdr:colOff>
      <xdr:row>39</xdr:row>
      <xdr:rowOff>46373</xdr:rowOff>
    </xdr:to>
    <xdr:sp macro="" textlink="">
      <xdr:nvSpPr>
        <xdr:cNvPr id="543" name="楕円 542"/>
        <xdr:cNvSpPr/>
      </xdr:nvSpPr>
      <xdr:spPr>
        <a:xfrm>
          <a:off x="16268700" y="66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94650</xdr:rowOff>
    </xdr:from>
    <xdr:ext cx="469744" cy="259045"/>
    <xdr:sp macro="" textlink="">
      <xdr:nvSpPr>
        <xdr:cNvPr id="544" name="消防費該当値テキスト"/>
        <xdr:cNvSpPr txBox="1"/>
      </xdr:nvSpPr>
      <xdr:spPr>
        <a:xfrm>
          <a:off x="16370300" y="660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165318</xdr:rowOff>
    </xdr:from>
    <xdr:to>
      <xdr:col>81</xdr:col>
      <xdr:colOff>101600</xdr:colOff>
      <xdr:row>39</xdr:row>
      <xdr:rowOff>95468</xdr:rowOff>
    </xdr:to>
    <xdr:sp macro="" textlink="">
      <xdr:nvSpPr>
        <xdr:cNvPr id="545" name="楕円 544"/>
        <xdr:cNvSpPr/>
      </xdr:nvSpPr>
      <xdr:spPr>
        <a:xfrm>
          <a:off x="15430500" y="66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86595</xdr:rowOff>
    </xdr:from>
    <xdr:ext cx="469744" cy="259045"/>
    <xdr:sp macro="" textlink="">
      <xdr:nvSpPr>
        <xdr:cNvPr id="546" name="テキスト ボックス 545"/>
        <xdr:cNvSpPr txBox="1"/>
      </xdr:nvSpPr>
      <xdr:spPr>
        <a:xfrm>
          <a:off x="15246428" y="677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163250</xdr:rowOff>
    </xdr:from>
    <xdr:to>
      <xdr:col>76</xdr:col>
      <xdr:colOff>165100</xdr:colOff>
      <xdr:row>39</xdr:row>
      <xdr:rowOff>93400</xdr:rowOff>
    </xdr:to>
    <xdr:sp macro="" textlink="">
      <xdr:nvSpPr>
        <xdr:cNvPr id="547" name="楕円 546"/>
        <xdr:cNvSpPr/>
      </xdr:nvSpPr>
      <xdr:spPr>
        <a:xfrm>
          <a:off x="14541500" y="667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84527</xdr:rowOff>
    </xdr:from>
    <xdr:ext cx="469744" cy="259045"/>
    <xdr:sp macro="" textlink="">
      <xdr:nvSpPr>
        <xdr:cNvPr id="548" name="テキスト ボックス 547"/>
        <xdr:cNvSpPr txBox="1"/>
      </xdr:nvSpPr>
      <xdr:spPr>
        <a:xfrm>
          <a:off x="14357428" y="677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60271</xdr:rowOff>
    </xdr:from>
    <xdr:to>
      <xdr:col>72</xdr:col>
      <xdr:colOff>38100</xdr:colOff>
      <xdr:row>39</xdr:row>
      <xdr:rowOff>161871</xdr:rowOff>
    </xdr:to>
    <xdr:sp macro="" textlink="">
      <xdr:nvSpPr>
        <xdr:cNvPr id="549" name="楕円 548"/>
        <xdr:cNvSpPr/>
      </xdr:nvSpPr>
      <xdr:spPr>
        <a:xfrm>
          <a:off x="13652500" y="67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152998</xdr:rowOff>
    </xdr:from>
    <xdr:ext cx="469744" cy="259045"/>
    <xdr:sp macro="" textlink="">
      <xdr:nvSpPr>
        <xdr:cNvPr id="550" name="テキスト ボックス 549"/>
        <xdr:cNvSpPr txBox="1"/>
      </xdr:nvSpPr>
      <xdr:spPr>
        <a:xfrm>
          <a:off x="13468428" y="68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69741</xdr:rowOff>
    </xdr:from>
    <xdr:to>
      <xdr:col>67</xdr:col>
      <xdr:colOff>101600</xdr:colOff>
      <xdr:row>39</xdr:row>
      <xdr:rowOff>171341</xdr:rowOff>
    </xdr:to>
    <xdr:sp macro="" textlink="">
      <xdr:nvSpPr>
        <xdr:cNvPr id="551" name="楕円 550"/>
        <xdr:cNvSpPr/>
      </xdr:nvSpPr>
      <xdr:spPr>
        <a:xfrm>
          <a:off x="12763500" y="675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162468</xdr:rowOff>
    </xdr:from>
    <xdr:ext cx="469744" cy="259045"/>
    <xdr:sp macro="" textlink="">
      <xdr:nvSpPr>
        <xdr:cNvPr id="552" name="テキスト ボックス 551"/>
        <xdr:cNvSpPr txBox="1"/>
      </xdr:nvSpPr>
      <xdr:spPr>
        <a:xfrm>
          <a:off x="12579428" y="6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150787</xdr:rowOff>
    </xdr:from>
    <xdr:to>
      <xdr:col>85</xdr:col>
      <xdr:colOff>127000</xdr:colOff>
      <xdr:row>56</xdr:row>
      <xdr:rowOff>78436</xdr:rowOff>
    </xdr:to>
    <xdr:cxnSp macro="">
      <xdr:nvCxnSpPr>
        <xdr:cNvPr id="582" name="直線コネクタ 581"/>
        <xdr:cNvCxnSpPr/>
      </xdr:nvCxnSpPr>
      <xdr:spPr>
        <a:xfrm flipV="1">
          <a:off x="15481300" y="9580537"/>
          <a:ext cx="838200" cy="9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78436</xdr:rowOff>
    </xdr:from>
    <xdr:to>
      <xdr:col>81</xdr:col>
      <xdr:colOff>50800</xdr:colOff>
      <xdr:row>57</xdr:row>
      <xdr:rowOff>41021</xdr:rowOff>
    </xdr:to>
    <xdr:cxnSp macro="">
      <xdr:nvCxnSpPr>
        <xdr:cNvPr id="585" name="直線コネクタ 584"/>
        <xdr:cNvCxnSpPr/>
      </xdr:nvCxnSpPr>
      <xdr:spPr>
        <a:xfrm flipV="1">
          <a:off x="14592300" y="9679636"/>
          <a:ext cx="889000" cy="13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41021</xdr:rowOff>
    </xdr:from>
    <xdr:to>
      <xdr:col>76</xdr:col>
      <xdr:colOff>114300</xdr:colOff>
      <xdr:row>57</xdr:row>
      <xdr:rowOff>64453</xdr:rowOff>
    </xdr:to>
    <xdr:cxnSp macro="">
      <xdr:nvCxnSpPr>
        <xdr:cNvPr id="588" name="直線コネクタ 587"/>
        <xdr:cNvCxnSpPr/>
      </xdr:nvCxnSpPr>
      <xdr:spPr>
        <a:xfrm flipV="1">
          <a:off x="13703300" y="9813671"/>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64453</xdr:rowOff>
    </xdr:from>
    <xdr:to>
      <xdr:col>71</xdr:col>
      <xdr:colOff>177800</xdr:colOff>
      <xdr:row>58</xdr:row>
      <xdr:rowOff>47689</xdr:rowOff>
    </xdr:to>
    <xdr:cxnSp macro="">
      <xdr:nvCxnSpPr>
        <xdr:cNvPr id="591" name="直線コネクタ 590"/>
        <xdr:cNvCxnSpPr/>
      </xdr:nvCxnSpPr>
      <xdr:spPr>
        <a:xfrm flipV="1">
          <a:off x="12814300" y="9837103"/>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99987</xdr:rowOff>
    </xdr:from>
    <xdr:to>
      <xdr:col>85</xdr:col>
      <xdr:colOff>177800</xdr:colOff>
      <xdr:row>56</xdr:row>
      <xdr:rowOff>30137</xdr:rowOff>
    </xdr:to>
    <xdr:sp macro="" textlink="">
      <xdr:nvSpPr>
        <xdr:cNvPr id="601" name="楕円 600"/>
        <xdr:cNvSpPr/>
      </xdr:nvSpPr>
      <xdr:spPr>
        <a:xfrm>
          <a:off x="16268700" y="952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78414</xdr:rowOff>
    </xdr:from>
    <xdr:ext cx="534377" cy="259045"/>
    <xdr:sp macro="" textlink="">
      <xdr:nvSpPr>
        <xdr:cNvPr id="602" name="教育費該当値テキスト"/>
        <xdr:cNvSpPr txBox="1"/>
      </xdr:nvSpPr>
      <xdr:spPr>
        <a:xfrm>
          <a:off x="16370300" y="950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27636</xdr:rowOff>
    </xdr:from>
    <xdr:to>
      <xdr:col>81</xdr:col>
      <xdr:colOff>101600</xdr:colOff>
      <xdr:row>56</xdr:row>
      <xdr:rowOff>129236</xdr:rowOff>
    </xdr:to>
    <xdr:sp macro="" textlink="">
      <xdr:nvSpPr>
        <xdr:cNvPr id="603" name="楕円 602"/>
        <xdr:cNvSpPr/>
      </xdr:nvSpPr>
      <xdr:spPr>
        <a:xfrm>
          <a:off x="15430500" y="96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120363</xdr:rowOff>
    </xdr:from>
    <xdr:ext cx="534377" cy="259045"/>
    <xdr:sp macro="" textlink="">
      <xdr:nvSpPr>
        <xdr:cNvPr id="604" name="テキスト ボックス 603"/>
        <xdr:cNvSpPr txBox="1"/>
      </xdr:nvSpPr>
      <xdr:spPr>
        <a:xfrm>
          <a:off x="15214111" y="97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161671</xdr:rowOff>
    </xdr:from>
    <xdr:to>
      <xdr:col>76</xdr:col>
      <xdr:colOff>165100</xdr:colOff>
      <xdr:row>57</xdr:row>
      <xdr:rowOff>91821</xdr:rowOff>
    </xdr:to>
    <xdr:sp macro="" textlink="">
      <xdr:nvSpPr>
        <xdr:cNvPr id="605" name="楕円 604"/>
        <xdr:cNvSpPr/>
      </xdr:nvSpPr>
      <xdr:spPr>
        <a:xfrm>
          <a:off x="14541500" y="97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82948</xdr:rowOff>
    </xdr:from>
    <xdr:ext cx="534377" cy="259045"/>
    <xdr:sp macro="" textlink="">
      <xdr:nvSpPr>
        <xdr:cNvPr id="606" name="テキスト ボックス 605"/>
        <xdr:cNvSpPr txBox="1"/>
      </xdr:nvSpPr>
      <xdr:spPr>
        <a:xfrm>
          <a:off x="14325111" y="985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13653</xdr:rowOff>
    </xdr:from>
    <xdr:to>
      <xdr:col>72</xdr:col>
      <xdr:colOff>38100</xdr:colOff>
      <xdr:row>57</xdr:row>
      <xdr:rowOff>115253</xdr:rowOff>
    </xdr:to>
    <xdr:sp macro="" textlink="">
      <xdr:nvSpPr>
        <xdr:cNvPr id="607" name="楕円 606"/>
        <xdr:cNvSpPr/>
      </xdr:nvSpPr>
      <xdr:spPr>
        <a:xfrm>
          <a:off x="13652500" y="978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106380</xdr:rowOff>
    </xdr:from>
    <xdr:ext cx="534377" cy="259045"/>
    <xdr:sp macro="" textlink="">
      <xdr:nvSpPr>
        <xdr:cNvPr id="608" name="テキスト ボックス 607"/>
        <xdr:cNvSpPr txBox="1"/>
      </xdr:nvSpPr>
      <xdr:spPr>
        <a:xfrm>
          <a:off x="13436111" y="987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168339</xdr:rowOff>
    </xdr:from>
    <xdr:to>
      <xdr:col>67</xdr:col>
      <xdr:colOff>101600</xdr:colOff>
      <xdr:row>58</xdr:row>
      <xdr:rowOff>98489</xdr:rowOff>
    </xdr:to>
    <xdr:sp macro="" textlink="">
      <xdr:nvSpPr>
        <xdr:cNvPr id="609" name="楕円 608"/>
        <xdr:cNvSpPr/>
      </xdr:nvSpPr>
      <xdr:spPr>
        <a:xfrm>
          <a:off x="12763500" y="994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89616</xdr:rowOff>
    </xdr:from>
    <xdr:ext cx="534377" cy="259045"/>
    <xdr:sp macro="" textlink="">
      <xdr:nvSpPr>
        <xdr:cNvPr id="610" name="テキスト ボックス 609"/>
        <xdr:cNvSpPr txBox="1"/>
      </xdr:nvSpPr>
      <xdr:spPr>
        <a:xfrm>
          <a:off x="12547111" y="1003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167151</xdr:rowOff>
    </xdr:from>
    <xdr:to>
      <xdr:col>85</xdr:col>
      <xdr:colOff>127000</xdr:colOff>
      <xdr:row>78</xdr:row>
      <xdr:rowOff>168942</xdr:rowOff>
    </xdr:to>
    <xdr:cxnSp macro="">
      <xdr:nvCxnSpPr>
        <xdr:cNvPr id="639" name="直線コネクタ 638"/>
        <xdr:cNvCxnSpPr/>
      </xdr:nvCxnSpPr>
      <xdr:spPr>
        <a:xfrm flipV="1">
          <a:off x="15481300" y="13540251"/>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168942</xdr:rowOff>
    </xdr:from>
    <xdr:to>
      <xdr:col>81</xdr:col>
      <xdr:colOff>50800</xdr:colOff>
      <xdr:row>79</xdr:row>
      <xdr:rowOff>15894</xdr:rowOff>
    </xdr:to>
    <xdr:cxnSp macro="">
      <xdr:nvCxnSpPr>
        <xdr:cNvPr id="642" name="直線コネクタ 641"/>
        <xdr:cNvCxnSpPr/>
      </xdr:nvCxnSpPr>
      <xdr:spPr>
        <a:xfrm flipV="1">
          <a:off x="14592300" y="13542042"/>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15894</xdr:rowOff>
    </xdr:from>
    <xdr:to>
      <xdr:col>76</xdr:col>
      <xdr:colOff>114300</xdr:colOff>
      <xdr:row>79</xdr:row>
      <xdr:rowOff>22295</xdr:rowOff>
    </xdr:to>
    <xdr:cxnSp macro="">
      <xdr:nvCxnSpPr>
        <xdr:cNvPr id="645" name="直線コネクタ 644"/>
        <xdr:cNvCxnSpPr/>
      </xdr:nvCxnSpPr>
      <xdr:spPr>
        <a:xfrm flipV="1">
          <a:off x="13703300" y="1356044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17951</xdr:rowOff>
    </xdr:from>
    <xdr:to>
      <xdr:col>71</xdr:col>
      <xdr:colOff>177800</xdr:colOff>
      <xdr:row>79</xdr:row>
      <xdr:rowOff>22295</xdr:rowOff>
    </xdr:to>
    <xdr:cxnSp macro="">
      <xdr:nvCxnSpPr>
        <xdr:cNvPr id="648" name="直線コネクタ 647"/>
        <xdr:cNvCxnSpPr/>
      </xdr:nvCxnSpPr>
      <xdr:spPr>
        <a:xfrm>
          <a:off x="12814300" y="1356250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60335</xdr:rowOff>
    </xdr:from>
    <xdr:ext cx="469744" cy="259045"/>
    <xdr:sp macro="" textlink="">
      <xdr:nvSpPr>
        <xdr:cNvPr id="652" name="テキスト ボックス 651"/>
        <xdr:cNvSpPr txBox="1"/>
      </xdr:nvSpPr>
      <xdr:spPr>
        <a:xfrm>
          <a:off x="12579428" y="1360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116351</xdr:rowOff>
    </xdr:from>
    <xdr:to>
      <xdr:col>85</xdr:col>
      <xdr:colOff>177800</xdr:colOff>
      <xdr:row>79</xdr:row>
      <xdr:rowOff>46501</xdr:rowOff>
    </xdr:to>
    <xdr:sp macro="" textlink="">
      <xdr:nvSpPr>
        <xdr:cNvPr id="658" name="楕円 657"/>
        <xdr:cNvSpPr/>
      </xdr:nvSpPr>
      <xdr:spPr>
        <a:xfrm>
          <a:off x="16268700" y="134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469744" cy="259045"/>
    <xdr:sp macro="" textlink="">
      <xdr:nvSpPr>
        <xdr:cNvPr id="659" name="災害復旧費該当値テキスト"/>
        <xdr:cNvSpPr txBox="1"/>
      </xdr:nvSpPr>
      <xdr:spPr>
        <a:xfrm>
          <a:off x="16370300" y="134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118142</xdr:rowOff>
    </xdr:from>
    <xdr:to>
      <xdr:col>81</xdr:col>
      <xdr:colOff>101600</xdr:colOff>
      <xdr:row>79</xdr:row>
      <xdr:rowOff>48292</xdr:rowOff>
    </xdr:to>
    <xdr:sp macro="" textlink="">
      <xdr:nvSpPr>
        <xdr:cNvPr id="660" name="楕円 659"/>
        <xdr:cNvSpPr/>
      </xdr:nvSpPr>
      <xdr:spPr>
        <a:xfrm>
          <a:off x="15430500" y="1349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39419</xdr:rowOff>
    </xdr:from>
    <xdr:ext cx="469744" cy="259045"/>
    <xdr:sp macro="" textlink="">
      <xdr:nvSpPr>
        <xdr:cNvPr id="661" name="テキスト ボックス 660"/>
        <xdr:cNvSpPr txBox="1"/>
      </xdr:nvSpPr>
      <xdr:spPr>
        <a:xfrm>
          <a:off x="15246428" y="1358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136544</xdr:rowOff>
    </xdr:from>
    <xdr:to>
      <xdr:col>76</xdr:col>
      <xdr:colOff>165100</xdr:colOff>
      <xdr:row>79</xdr:row>
      <xdr:rowOff>66694</xdr:rowOff>
    </xdr:to>
    <xdr:sp macro="" textlink="">
      <xdr:nvSpPr>
        <xdr:cNvPr id="662" name="楕円 661"/>
        <xdr:cNvSpPr/>
      </xdr:nvSpPr>
      <xdr:spPr>
        <a:xfrm>
          <a:off x="14541500" y="1350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57821</xdr:rowOff>
    </xdr:from>
    <xdr:ext cx="469744" cy="259045"/>
    <xdr:sp macro="" textlink="">
      <xdr:nvSpPr>
        <xdr:cNvPr id="663" name="テキスト ボックス 662"/>
        <xdr:cNvSpPr txBox="1"/>
      </xdr:nvSpPr>
      <xdr:spPr>
        <a:xfrm>
          <a:off x="14357428" y="1360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142945</xdr:rowOff>
    </xdr:from>
    <xdr:to>
      <xdr:col>72</xdr:col>
      <xdr:colOff>38100</xdr:colOff>
      <xdr:row>79</xdr:row>
      <xdr:rowOff>73095</xdr:rowOff>
    </xdr:to>
    <xdr:sp macro="" textlink="">
      <xdr:nvSpPr>
        <xdr:cNvPr id="664" name="楕円 663"/>
        <xdr:cNvSpPr/>
      </xdr:nvSpPr>
      <xdr:spPr>
        <a:xfrm>
          <a:off x="13652500" y="135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64222</xdr:rowOff>
    </xdr:from>
    <xdr:ext cx="469744" cy="259045"/>
    <xdr:sp macro="" textlink="">
      <xdr:nvSpPr>
        <xdr:cNvPr id="665" name="テキスト ボックス 664"/>
        <xdr:cNvSpPr txBox="1"/>
      </xdr:nvSpPr>
      <xdr:spPr>
        <a:xfrm>
          <a:off x="13468428" y="136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138601</xdr:rowOff>
    </xdr:from>
    <xdr:to>
      <xdr:col>67</xdr:col>
      <xdr:colOff>101600</xdr:colOff>
      <xdr:row>79</xdr:row>
      <xdr:rowOff>68751</xdr:rowOff>
    </xdr:to>
    <xdr:sp macro="" textlink="">
      <xdr:nvSpPr>
        <xdr:cNvPr id="666" name="楕円 665"/>
        <xdr:cNvSpPr/>
      </xdr:nvSpPr>
      <xdr:spPr>
        <a:xfrm>
          <a:off x="12763500" y="135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85278</xdr:rowOff>
    </xdr:from>
    <xdr:ext cx="469744" cy="259045"/>
    <xdr:sp macro="" textlink="">
      <xdr:nvSpPr>
        <xdr:cNvPr id="667" name="テキスト ボックス 666"/>
        <xdr:cNvSpPr txBox="1"/>
      </xdr:nvSpPr>
      <xdr:spPr>
        <a:xfrm>
          <a:off x="12579428" y="13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50592</xdr:rowOff>
    </xdr:from>
    <xdr:to>
      <xdr:col>85</xdr:col>
      <xdr:colOff>127000</xdr:colOff>
      <xdr:row>93</xdr:row>
      <xdr:rowOff>85956</xdr:rowOff>
    </xdr:to>
    <xdr:cxnSp macro="">
      <xdr:nvCxnSpPr>
        <xdr:cNvPr id="694" name="直線コネクタ 693"/>
        <xdr:cNvCxnSpPr/>
      </xdr:nvCxnSpPr>
      <xdr:spPr>
        <a:xfrm>
          <a:off x="15481300" y="15995442"/>
          <a:ext cx="838200" cy="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50592</xdr:rowOff>
    </xdr:from>
    <xdr:to>
      <xdr:col>81</xdr:col>
      <xdr:colOff>50800</xdr:colOff>
      <xdr:row>93</xdr:row>
      <xdr:rowOff>82435</xdr:rowOff>
    </xdr:to>
    <xdr:cxnSp macro="">
      <xdr:nvCxnSpPr>
        <xdr:cNvPr id="697" name="直線コネクタ 696"/>
        <xdr:cNvCxnSpPr/>
      </xdr:nvCxnSpPr>
      <xdr:spPr>
        <a:xfrm flipV="1">
          <a:off x="14592300" y="15995442"/>
          <a:ext cx="889000" cy="3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82435</xdr:rowOff>
    </xdr:from>
    <xdr:to>
      <xdr:col>76</xdr:col>
      <xdr:colOff>114300</xdr:colOff>
      <xdr:row>93</xdr:row>
      <xdr:rowOff>108268</xdr:rowOff>
    </xdr:to>
    <xdr:cxnSp macro="">
      <xdr:nvCxnSpPr>
        <xdr:cNvPr id="700" name="直線コネクタ 699"/>
        <xdr:cNvCxnSpPr/>
      </xdr:nvCxnSpPr>
      <xdr:spPr>
        <a:xfrm flipV="1">
          <a:off x="13703300" y="16027285"/>
          <a:ext cx="8890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98620</xdr:rowOff>
    </xdr:from>
    <xdr:to>
      <xdr:col>71</xdr:col>
      <xdr:colOff>177800</xdr:colOff>
      <xdr:row>93</xdr:row>
      <xdr:rowOff>108268</xdr:rowOff>
    </xdr:to>
    <xdr:cxnSp macro="">
      <xdr:nvCxnSpPr>
        <xdr:cNvPr id="703" name="直線コネクタ 702"/>
        <xdr:cNvCxnSpPr/>
      </xdr:nvCxnSpPr>
      <xdr:spPr>
        <a:xfrm>
          <a:off x="12814300" y="16043470"/>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35156</xdr:rowOff>
    </xdr:from>
    <xdr:to>
      <xdr:col>85</xdr:col>
      <xdr:colOff>177800</xdr:colOff>
      <xdr:row>93</xdr:row>
      <xdr:rowOff>136756</xdr:rowOff>
    </xdr:to>
    <xdr:sp macro="" textlink="">
      <xdr:nvSpPr>
        <xdr:cNvPr id="713" name="楕円 712"/>
        <xdr:cNvSpPr/>
      </xdr:nvSpPr>
      <xdr:spPr>
        <a:xfrm>
          <a:off x="16268700" y="1598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58033</xdr:rowOff>
    </xdr:from>
    <xdr:ext cx="534377" cy="259045"/>
    <xdr:sp macro="" textlink="">
      <xdr:nvSpPr>
        <xdr:cNvPr id="714" name="公債費該当値テキスト"/>
        <xdr:cNvSpPr txBox="1"/>
      </xdr:nvSpPr>
      <xdr:spPr>
        <a:xfrm>
          <a:off x="16370300" y="1583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171242</xdr:rowOff>
    </xdr:from>
    <xdr:to>
      <xdr:col>81</xdr:col>
      <xdr:colOff>101600</xdr:colOff>
      <xdr:row>93</xdr:row>
      <xdr:rowOff>101392</xdr:rowOff>
    </xdr:to>
    <xdr:sp macro="" textlink="">
      <xdr:nvSpPr>
        <xdr:cNvPr id="715" name="楕円 714"/>
        <xdr:cNvSpPr/>
      </xdr:nvSpPr>
      <xdr:spPr>
        <a:xfrm>
          <a:off x="15430500" y="159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117919</xdr:rowOff>
    </xdr:from>
    <xdr:ext cx="534377" cy="259045"/>
    <xdr:sp macro="" textlink="">
      <xdr:nvSpPr>
        <xdr:cNvPr id="716" name="テキスト ボックス 715"/>
        <xdr:cNvSpPr txBox="1"/>
      </xdr:nvSpPr>
      <xdr:spPr>
        <a:xfrm>
          <a:off x="15214111" y="1571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31635</xdr:rowOff>
    </xdr:from>
    <xdr:to>
      <xdr:col>76</xdr:col>
      <xdr:colOff>165100</xdr:colOff>
      <xdr:row>93</xdr:row>
      <xdr:rowOff>133235</xdr:rowOff>
    </xdr:to>
    <xdr:sp macro="" textlink="">
      <xdr:nvSpPr>
        <xdr:cNvPr id="717" name="楕円 716"/>
        <xdr:cNvSpPr/>
      </xdr:nvSpPr>
      <xdr:spPr>
        <a:xfrm>
          <a:off x="14541500" y="15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149762</xdr:rowOff>
    </xdr:from>
    <xdr:ext cx="534377" cy="259045"/>
    <xdr:sp macro="" textlink="">
      <xdr:nvSpPr>
        <xdr:cNvPr id="718" name="テキスト ボックス 717"/>
        <xdr:cNvSpPr txBox="1"/>
      </xdr:nvSpPr>
      <xdr:spPr>
        <a:xfrm>
          <a:off x="14325111" y="157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57468</xdr:rowOff>
    </xdr:from>
    <xdr:to>
      <xdr:col>72</xdr:col>
      <xdr:colOff>38100</xdr:colOff>
      <xdr:row>93</xdr:row>
      <xdr:rowOff>159068</xdr:rowOff>
    </xdr:to>
    <xdr:sp macro="" textlink="">
      <xdr:nvSpPr>
        <xdr:cNvPr id="719" name="楕円 718"/>
        <xdr:cNvSpPr/>
      </xdr:nvSpPr>
      <xdr:spPr>
        <a:xfrm>
          <a:off x="13652500" y="1600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4145</xdr:rowOff>
    </xdr:from>
    <xdr:ext cx="534377" cy="259045"/>
    <xdr:sp macro="" textlink="">
      <xdr:nvSpPr>
        <xdr:cNvPr id="720" name="テキスト ボックス 719"/>
        <xdr:cNvSpPr txBox="1"/>
      </xdr:nvSpPr>
      <xdr:spPr>
        <a:xfrm>
          <a:off x="13436111" y="157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47820</xdr:rowOff>
    </xdr:from>
    <xdr:to>
      <xdr:col>67</xdr:col>
      <xdr:colOff>101600</xdr:colOff>
      <xdr:row>93</xdr:row>
      <xdr:rowOff>149420</xdr:rowOff>
    </xdr:to>
    <xdr:sp macro="" textlink="">
      <xdr:nvSpPr>
        <xdr:cNvPr id="721" name="楕円 720"/>
        <xdr:cNvSpPr/>
      </xdr:nvSpPr>
      <xdr:spPr>
        <a:xfrm>
          <a:off x="12763500" y="159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165947</xdr:rowOff>
    </xdr:from>
    <xdr:ext cx="534377" cy="259045"/>
    <xdr:sp macro="" textlink="">
      <xdr:nvSpPr>
        <xdr:cNvPr id="722" name="テキスト ボックス 721"/>
        <xdr:cNvSpPr txBox="1"/>
      </xdr:nvSpPr>
      <xdr:spPr>
        <a:xfrm>
          <a:off x="12547111" y="1576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5207</xdr:rowOff>
    </xdr:from>
    <xdr:to>
      <xdr:col>116</xdr:col>
      <xdr:colOff>63500</xdr:colOff>
      <xdr:row>35</xdr:row>
      <xdr:rowOff>159893</xdr:rowOff>
    </xdr:to>
    <xdr:cxnSp macro="">
      <xdr:nvCxnSpPr>
        <xdr:cNvPr id="751" name="直線コネクタ 750"/>
        <xdr:cNvCxnSpPr/>
      </xdr:nvCxnSpPr>
      <xdr:spPr>
        <a:xfrm flipV="1">
          <a:off x="21323300" y="6005957"/>
          <a:ext cx="8382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36085</xdr:rowOff>
    </xdr:from>
    <xdr:ext cx="378565" cy="259045"/>
    <xdr:sp macro="" textlink="">
      <xdr:nvSpPr>
        <xdr:cNvPr id="752" name="諸支出金平均値テキスト"/>
        <xdr:cNvSpPr txBox="1"/>
      </xdr:nvSpPr>
      <xdr:spPr>
        <a:xfrm>
          <a:off x="22212300" y="6551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159893</xdr:rowOff>
    </xdr:from>
    <xdr:to>
      <xdr:col>111</xdr:col>
      <xdr:colOff>177800</xdr:colOff>
      <xdr:row>36</xdr:row>
      <xdr:rowOff>16637</xdr:rowOff>
    </xdr:to>
    <xdr:cxnSp macro="">
      <xdr:nvCxnSpPr>
        <xdr:cNvPr id="754" name="直線コネクタ 753"/>
        <xdr:cNvCxnSpPr/>
      </xdr:nvCxnSpPr>
      <xdr:spPr>
        <a:xfrm flipV="1">
          <a:off x="20434300" y="6160643"/>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2938</xdr:rowOff>
    </xdr:from>
    <xdr:ext cx="378565" cy="259045"/>
    <xdr:sp macro="" textlink="">
      <xdr:nvSpPr>
        <xdr:cNvPr id="756" name="テキスト ボックス 755"/>
        <xdr:cNvSpPr txBox="1"/>
      </xdr:nvSpPr>
      <xdr:spPr>
        <a:xfrm>
          <a:off x="21134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16637</xdr:rowOff>
    </xdr:from>
    <xdr:to>
      <xdr:col>107</xdr:col>
      <xdr:colOff>50800</xdr:colOff>
      <xdr:row>36</xdr:row>
      <xdr:rowOff>70358</xdr:rowOff>
    </xdr:to>
    <xdr:cxnSp macro="">
      <xdr:nvCxnSpPr>
        <xdr:cNvPr id="757" name="直線コネクタ 756"/>
        <xdr:cNvCxnSpPr/>
      </xdr:nvCxnSpPr>
      <xdr:spPr>
        <a:xfrm flipV="1">
          <a:off x="19545300" y="6188837"/>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146575</xdr:rowOff>
    </xdr:from>
    <xdr:ext cx="378565" cy="259045"/>
    <xdr:sp macro="" textlink="">
      <xdr:nvSpPr>
        <xdr:cNvPr id="759" name="テキスト ボックス 758"/>
        <xdr:cNvSpPr txBox="1"/>
      </xdr:nvSpPr>
      <xdr:spPr>
        <a:xfrm>
          <a:off x="20245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70358</xdr:rowOff>
    </xdr:from>
    <xdr:to>
      <xdr:col>102</xdr:col>
      <xdr:colOff>114300</xdr:colOff>
      <xdr:row>36</xdr:row>
      <xdr:rowOff>111506</xdr:rowOff>
    </xdr:to>
    <xdr:cxnSp macro="">
      <xdr:nvCxnSpPr>
        <xdr:cNvPr id="760" name="直線コネクタ 759"/>
        <xdr:cNvCxnSpPr/>
      </xdr:nvCxnSpPr>
      <xdr:spPr>
        <a:xfrm flipV="1">
          <a:off x="18656300" y="624255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90187</xdr:rowOff>
    </xdr:from>
    <xdr:ext cx="378565" cy="259045"/>
    <xdr:sp macro="" textlink="">
      <xdr:nvSpPr>
        <xdr:cNvPr id="762" name="テキスト ボックス 761"/>
        <xdr:cNvSpPr txBox="1"/>
      </xdr:nvSpPr>
      <xdr:spPr>
        <a:xfrm>
          <a:off x="19356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158767</xdr:rowOff>
    </xdr:from>
    <xdr:ext cx="378565" cy="259045"/>
    <xdr:sp macro="" textlink="">
      <xdr:nvSpPr>
        <xdr:cNvPr id="764" name="テキスト ボックス 763"/>
        <xdr:cNvSpPr txBox="1"/>
      </xdr:nvSpPr>
      <xdr:spPr>
        <a:xfrm>
          <a:off x="18467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125857</xdr:rowOff>
    </xdr:from>
    <xdr:to>
      <xdr:col>116</xdr:col>
      <xdr:colOff>114300</xdr:colOff>
      <xdr:row>35</xdr:row>
      <xdr:rowOff>56007</xdr:rowOff>
    </xdr:to>
    <xdr:sp macro="" textlink="">
      <xdr:nvSpPr>
        <xdr:cNvPr id="770" name="楕円 769"/>
        <xdr:cNvSpPr/>
      </xdr:nvSpPr>
      <xdr:spPr>
        <a:xfrm>
          <a:off x="22110700" y="59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148734</xdr:rowOff>
    </xdr:from>
    <xdr:ext cx="469744" cy="259045"/>
    <xdr:sp macro="" textlink="">
      <xdr:nvSpPr>
        <xdr:cNvPr id="771" name="諸支出金該当値テキスト"/>
        <xdr:cNvSpPr txBox="1"/>
      </xdr:nvSpPr>
      <xdr:spPr>
        <a:xfrm>
          <a:off x="22212300"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109093</xdr:rowOff>
    </xdr:from>
    <xdr:to>
      <xdr:col>112</xdr:col>
      <xdr:colOff>38100</xdr:colOff>
      <xdr:row>36</xdr:row>
      <xdr:rowOff>39243</xdr:rowOff>
    </xdr:to>
    <xdr:sp macro="" textlink="">
      <xdr:nvSpPr>
        <xdr:cNvPr id="772" name="楕円 771"/>
        <xdr:cNvSpPr/>
      </xdr:nvSpPr>
      <xdr:spPr>
        <a:xfrm>
          <a:off x="21272500" y="61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55770</xdr:rowOff>
    </xdr:from>
    <xdr:ext cx="469744" cy="259045"/>
    <xdr:sp macro="" textlink="">
      <xdr:nvSpPr>
        <xdr:cNvPr id="773" name="テキスト ボックス 772"/>
        <xdr:cNvSpPr txBox="1"/>
      </xdr:nvSpPr>
      <xdr:spPr>
        <a:xfrm>
          <a:off x="21088428"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137287</xdr:rowOff>
    </xdr:from>
    <xdr:to>
      <xdr:col>107</xdr:col>
      <xdr:colOff>101600</xdr:colOff>
      <xdr:row>36</xdr:row>
      <xdr:rowOff>67437</xdr:rowOff>
    </xdr:to>
    <xdr:sp macro="" textlink="">
      <xdr:nvSpPr>
        <xdr:cNvPr id="774" name="楕円 773"/>
        <xdr:cNvSpPr/>
      </xdr:nvSpPr>
      <xdr:spPr>
        <a:xfrm>
          <a:off x="20383500" y="61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83964</xdr:rowOff>
    </xdr:from>
    <xdr:ext cx="469744" cy="259045"/>
    <xdr:sp macro="" textlink="">
      <xdr:nvSpPr>
        <xdr:cNvPr id="775" name="テキスト ボックス 774"/>
        <xdr:cNvSpPr txBox="1"/>
      </xdr:nvSpPr>
      <xdr:spPr>
        <a:xfrm>
          <a:off x="20199428" y="591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19558</xdr:rowOff>
    </xdr:from>
    <xdr:to>
      <xdr:col>102</xdr:col>
      <xdr:colOff>165100</xdr:colOff>
      <xdr:row>36</xdr:row>
      <xdr:rowOff>121158</xdr:rowOff>
    </xdr:to>
    <xdr:sp macro="" textlink="">
      <xdr:nvSpPr>
        <xdr:cNvPr id="776" name="楕円 775"/>
        <xdr:cNvSpPr/>
      </xdr:nvSpPr>
      <xdr:spPr>
        <a:xfrm>
          <a:off x="194945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137685</xdr:rowOff>
    </xdr:from>
    <xdr:ext cx="469744" cy="259045"/>
    <xdr:sp macro="" textlink="">
      <xdr:nvSpPr>
        <xdr:cNvPr id="777" name="テキスト ボックス 776"/>
        <xdr:cNvSpPr txBox="1"/>
      </xdr:nvSpPr>
      <xdr:spPr>
        <a:xfrm>
          <a:off x="19310428" y="596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60706</xdr:rowOff>
    </xdr:from>
    <xdr:to>
      <xdr:col>98</xdr:col>
      <xdr:colOff>38100</xdr:colOff>
      <xdr:row>36</xdr:row>
      <xdr:rowOff>162306</xdr:rowOff>
    </xdr:to>
    <xdr:sp macro="" textlink="">
      <xdr:nvSpPr>
        <xdr:cNvPr id="778" name="楕円 777"/>
        <xdr:cNvSpPr/>
      </xdr:nvSpPr>
      <xdr:spPr>
        <a:xfrm>
          <a:off x="186055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7383</xdr:rowOff>
    </xdr:from>
    <xdr:ext cx="469744" cy="259045"/>
    <xdr:sp macro="" textlink="">
      <xdr:nvSpPr>
        <xdr:cNvPr id="779" name="テキスト ボックス 778"/>
        <xdr:cNvSpPr txBox="1"/>
      </xdr:nvSpPr>
      <xdr:spPr>
        <a:xfrm>
          <a:off x="18421428" y="600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子育て支援に要する経費、障害福祉に要する経費の増等による扶助費の増により、民生費が類似団体の平均値より高くなっている。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社会保障関係経費については今後も増加が見込まれるが、市単独事業については、改めて費用対効果等を検証して、見直しを行うなど、扶助費の抑制に努める。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また、新たな大規模事業である清掃工場の整備等に要する経費の増等により、衛生費が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類似団体の平均値より高くなっている。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標準財政規模に対する財政調整基金残高、実質収支額ともに健全な財政を維持していると考えている。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環境が一段と厳しくなることが予想される中、持続可能なまちづくりを進めるためには、基金の計画的かつ効果的活用がますます重要となることから、適切な基金残高を確保するとともに、実質収支、実質単年度収支についても引き続き黒字にな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については赤字が発生しているが、医療費の適正化の取組などで単年度の赤字幅を抑制している。国民健康保険事業以外の会計は黒字になっており、全体としては、健全な財政が維持でき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今後も、各会計において独立採算制の原則のもと、財政健全化に向けた取組みを進めることで、市全体として健全な財政に努める。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347835571</v>
      </c>
      <c r="BO4" s="426"/>
      <c r="BP4" s="426"/>
      <c r="BQ4" s="426"/>
      <c r="BR4" s="426"/>
      <c r="BS4" s="426"/>
      <c r="BT4" s="426"/>
      <c r="BU4" s="427"/>
      <c r="BV4" s="425">
        <v>266671114</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3.4</v>
      </c>
      <c r="CU4" s="610"/>
      <c r="CV4" s="610"/>
      <c r="CW4" s="610"/>
      <c r="CX4" s="610"/>
      <c r="CY4" s="610"/>
      <c r="CZ4" s="610"/>
      <c r="DA4" s="611"/>
      <c r="DB4" s="609">
        <v>3.4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341958418</v>
      </c>
      <c r="BO5" s="431"/>
      <c r="BP5" s="431"/>
      <c r="BQ5" s="431"/>
      <c r="BR5" s="431"/>
      <c r="BS5" s="431"/>
      <c r="BT5" s="431"/>
      <c r="BU5" s="432"/>
      <c r="BV5" s="430">
        <v>260388458</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93.6</v>
      </c>
      <c r="CU5" s="401"/>
      <c r="CV5" s="401"/>
      <c r="CW5" s="401"/>
      <c r="CX5" s="401"/>
      <c r="CY5" s="401"/>
      <c r="CZ5" s="401"/>
      <c r="DA5" s="402"/>
      <c r="DB5" s="400">
        <v>92.9</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5877153</v>
      </c>
      <c r="BO6" s="431"/>
      <c r="BP6" s="431"/>
      <c r="BQ6" s="431"/>
      <c r="BR6" s="431"/>
      <c r="BS6" s="431"/>
      <c r="BT6" s="431"/>
      <c r="BU6" s="432"/>
      <c r="BV6" s="430">
        <v>6282656</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101.1</v>
      </c>
      <c r="CU6" s="584"/>
      <c r="CV6" s="584"/>
      <c r="CW6" s="584"/>
      <c r="CX6" s="584"/>
      <c r="CY6" s="584"/>
      <c r="CZ6" s="584"/>
      <c r="DA6" s="585"/>
      <c r="DB6" s="583">
        <v>99.4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93</v>
      </c>
      <c r="AV7" s="488"/>
      <c r="AW7" s="488"/>
      <c r="AX7" s="488"/>
      <c r="AY7" s="410" t="s">
        <v>105</v>
      </c>
      <c r="AZ7" s="411"/>
      <c r="BA7" s="411"/>
      <c r="BB7" s="411"/>
      <c r="BC7" s="411"/>
      <c r="BD7" s="411"/>
      <c r="BE7" s="411"/>
      <c r="BF7" s="411"/>
      <c r="BG7" s="411"/>
      <c r="BH7" s="411"/>
      <c r="BI7" s="411"/>
      <c r="BJ7" s="411"/>
      <c r="BK7" s="411"/>
      <c r="BL7" s="411"/>
      <c r="BM7" s="412"/>
      <c r="BN7" s="430">
        <v>1368148</v>
      </c>
      <c r="BO7" s="431"/>
      <c r="BP7" s="431"/>
      <c r="BQ7" s="431"/>
      <c r="BR7" s="431"/>
      <c r="BS7" s="431"/>
      <c r="BT7" s="431"/>
      <c r="BU7" s="432"/>
      <c r="BV7" s="430">
        <v>1866567</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133901840</v>
      </c>
      <c r="CU7" s="431"/>
      <c r="CV7" s="431"/>
      <c r="CW7" s="431"/>
      <c r="CX7" s="431"/>
      <c r="CY7" s="431"/>
      <c r="CZ7" s="431"/>
      <c r="DA7" s="432"/>
      <c r="DB7" s="430">
        <v>131713726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4509005</v>
      </c>
      <c r="BO8" s="431"/>
      <c r="BP8" s="431"/>
      <c r="BQ8" s="431"/>
      <c r="BR8" s="431"/>
      <c r="BS8" s="431"/>
      <c r="BT8" s="431"/>
      <c r="BU8" s="432"/>
      <c r="BV8" s="430">
        <v>4416089</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0.73</v>
      </c>
      <c r="CU8" s="544"/>
      <c r="CV8" s="544"/>
      <c r="CW8" s="544"/>
      <c r="CX8" s="544"/>
      <c r="CY8" s="544"/>
      <c r="CZ8" s="544"/>
      <c r="DA8" s="545"/>
      <c r="DB8" s="543">
        <v>0.73</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593128</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92916</v>
      </c>
      <c r="BO9" s="431"/>
      <c r="BP9" s="431"/>
      <c r="BQ9" s="431"/>
      <c r="BR9" s="431"/>
      <c r="BS9" s="431"/>
      <c r="BT9" s="431"/>
      <c r="BU9" s="432"/>
      <c r="BV9" s="430">
        <v>-1537823</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14.3</v>
      </c>
      <c r="CU9" s="401"/>
      <c r="CV9" s="401"/>
      <c r="CW9" s="401"/>
      <c r="CX9" s="401"/>
      <c r="CY9" s="401"/>
      <c r="CZ9" s="401"/>
      <c r="DA9" s="402"/>
      <c r="DB9" s="400">
        <v>15.1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599814</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1333379</v>
      </c>
      <c r="BO10" s="431"/>
      <c r="BP10" s="431"/>
      <c r="BQ10" s="431"/>
      <c r="BR10" s="431"/>
      <c r="BS10" s="431"/>
      <c r="BT10" s="431"/>
      <c r="BU10" s="432"/>
      <c r="BV10" s="430">
        <v>3555</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601546</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115</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2000000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130</v>
      </c>
      <c r="CU12" s="544"/>
      <c r="CV12" s="544"/>
      <c r="CW12" s="544"/>
      <c r="CX12" s="544"/>
      <c r="CY12" s="544"/>
      <c r="CZ12" s="544"/>
      <c r="DA12" s="545"/>
      <c r="DB12" s="543" t="s">
        <v>130</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598290</v>
      </c>
      <c r="S13" s="534"/>
      <c r="T13" s="534"/>
      <c r="U13" s="534"/>
      <c r="V13" s="535"/>
      <c r="W13" s="521" t="s">
        <v>139</v>
      </c>
      <c r="X13" s="443"/>
      <c r="Y13" s="443"/>
      <c r="Z13" s="443"/>
      <c r="AA13" s="443"/>
      <c r="AB13" s="444"/>
      <c r="AC13" s="406">
        <v>3598</v>
      </c>
      <c r="AD13" s="407"/>
      <c r="AE13" s="407"/>
      <c r="AF13" s="407"/>
      <c r="AG13" s="408"/>
      <c r="AH13" s="406">
        <v>3700</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1426295</v>
      </c>
      <c r="BO13" s="431"/>
      <c r="BP13" s="431"/>
      <c r="BQ13" s="431"/>
      <c r="BR13" s="431"/>
      <c r="BS13" s="431"/>
      <c r="BT13" s="431"/>
      <c r="BU13" s="432"/>
      <c r="BV13" s="430">
        <v>-3534268</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3</v>
      </c>
      <c r="CU13" s="401"/>
      <c r="CV13" s="401"/>
      <c r="CW13" s="401"/>
      <c r="CX13" s="401"/>
      <c r="CY13" s="401"/>
      <c r="CZ13" s="401"/>
      <c r="DA13" s="402"/>
      <c r="DB13" s="400">
        <v>2.5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602465</v>
      </c>
      <c r="S14" s="534"/>
      <c r="T14" s="534"/>
      <c r="U14" s="534"/>
      <c r="V14" s="535"/>
      <c r="W14" s="536"/>
      <c r="X14" s="446"/>
      <c r="Y14" s="446"/>
      <c r="Z14" s="446"/>
      <c r="AA14" s="446"/>
      <c r="AB14" s="447"/>
      <c r="AC14" s="526">
        <v>1.4</v>
      </c>
      <c r="AD14" s="527"/>
      <c r="AE14" s="527"/>
      <c r="AF14" s="527"/>
      <c r="AG14" s="528"/>
      <c r="AH14" s="526">
        <v>1.4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37.299999999999997</v>
      </c>
      <c r="CU14" s="538"/>
      <c r="CV14" s="538"/>
      <c r="CW14" s="538"/>
      <c r="CX14" s="538"/>
      <c r="CY14" s="538"/>
      <c r="CZ14" s="538"/>
      <c r="DA14" s="539"/>
      <c r="DB14" s="537">
        <v>30</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138</v>
      </c>
      <c r="N15" s="531"/>
      <c r="O15" s="531"/>
      <c r="P15" s="531"/>
      <c r="Q15" s="532"/>
      <c r="R15" s="533">
        <v>599003</v>
      </c>
      <c r="S15" s="534"/>
      <c r="T15" s="534"/>
      <c r="U15" s="534"/>
      <c r="V15" s="535"/>
      <c r="W15" s="521" t="s">
        <v>146</v>
      </c>
      <c r="X15" s="443"/>
      <c r="Y15" s="443"/>
      <c r="Z15" s="443"/>
      <c r="AA15" s="443"/>
      <c r="AB15" s="444"/>
      <c r="AC15" s="406">
        <v>40046</v>
      </c>
      <c r="AD15" s="407"/>
      <c r="AE15" s="407"/>
      <c r="AF15" s="407"/>
      <c r="AG15" s="408"/>
      <c r="AH15" s="406">
        <v>39284</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76213533</v>
      </c>
      <c r="BO15" s="426"/>
      <c r="BP15" s="426"/>
      <c r="BQ15" s="426"/>
      <c r="BR15" s="426"/>
      <c r="BS15" s="426"/>
      <c r="BT15" s="426"/>
      <c r="BU15" s="427"/>
      <c r="BV15" s="425">
        <v>72912183</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15.4</v>
      </c>
      <c r="AD16" s="527"/>
      <c r="AE16" s="527"/>
      <c r="AF16" s="527"/>
      <c r="AG16" s="528"/>
      <c r="AH16" s="526">
        <v>15.2</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104040044</v>
      </c>
      <c r="BO16" s="431"/>
      <c r="BP16" s="431"/>
      <c r="BQ16" s="431"/>
      <c r="BR16" s="431"/>
      <c r="BS16" s="431"/>
      <c r="BT16" s="431"/>
      <c r="BU16" s="432"/>
      <c r="BV16" s="430">
        <v>101429815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216355</v>
      </c>
      <c r="AD17" s="407"/>
      <c r="AE17" s="407"/>
      <c r="AF17" s="407"/>
      <c r="AG17" s="408"/>
      <c r="AH17" s="406">
        <v>214720</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97186558</v>
      </c>
      <c r="BO17" s="431"/>
      <c r="BP17" s="431"/>
      <c r="BQ17" s="431"/>
      <c r="BR17" s="431"/>
      <c r="BS17" s="431"/>
      <c r="BT17" s="431"/>
      <c r="BU17" s="432"/>
      <c r="BV17" s="430">
        <v>93627806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547.58000000000004</v>
      </c>
      <c r="M18" s="495"/>
      <c r="N18" s="495"/>
      <c r="O18" s="495"/>
      <c r="P18" s="495"/>
      <c r="Q18" s="495"/>
      <c r="R18" s="496"/>
      <c r="S18" s="496"/>
      <c r="T18" s="496"/>
      <c r="U18" s="496"/>
      <c r="V18" s="497"/>
      <c r="W18" s="511"/>
      <c r="X18" s="512"/>
      <c r="Y18" s="512"/>
      <c r="Z18" s="512"/>
      <c r="AA18" s="512"/>
      <c r="AB18" s="522"/>
      <c r="AC18" s="394">
        <v>83.2</v>
      </c>
      <c r="AD18" s="395"/>
      <c r="AE18" s="395"/>
      <c r="AF18" s="395"/>
      <c r="AG18" s="498"/>
      <c r="AH18" s="394">
        <v>83.3</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127028730</v>
      </c>
      <c r="BO18" s="431"/>
      <c r="BP18" s="431"/>
      <c r="BQ18" s="431"/>
      <c r="BR18" s="431"/>
      <c r="BS18" s="431"/>
      <c r="BT18" s="431"/>
      <c r="BU18" s="432"/>
      <c r="BV18" s="430">
        <v>125215051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1083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165999455</v>
      </c>
      <c r="BO19" s="431"/>
      <c r="BP19" s="431"/>
      <c r="BQ19" s="431"/>
      <c r="BR19" s="431"/>
      <c r="BS19" s="431"/>
      <c r="BT19" s="431"/>
      <c r="BU19" s="432"/>
      <c r="BV19" s="430">
        <v>164090562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279644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260131252</v>
      </c>
      <c r="BO23" s="431"/>
      <c r="BP23" s="431"/>
      <c r="BQ23" s="431"/>
      <c r="BR23" s="431"/>
      <c r="BS23" s="431"/>
      <c r="BT23" s="431"/>
      <c r="BU23" s="432"/>
      <c r="BV23" s="430">
        <v>252549995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5770</v>
      </c>
      <c r="R24" s="407"/>
      <c r="S24" s="407"/>
      <c r="T24" s="407"/>
      <c r="U24" s="407"/>
      <c r="V24" s="408"/>
      <c r="W24" s="472"/>
      <c r="X24" s="463"/>
      <c r="Y24" s="464"/>
      <c r="Z24" s="403" t="s">
        <v>170</v>
      </c>
      <c r="AA24" s="404"/>
      <c r="AB24" s="404"/>
      <c r="AC24" s="404"/>
      <c r="AD24" s="404"/>
      <c r="AE24" s="404"/>
      <c r="AF24" s="404"/>
      <c r="AG24" s="405"/>
      <c r="AH24" s="406">
        <v>3563</v>
      </c>
      <c r="AI24" s="407"/>
      <c r="AJ24" s="407"/>
      <c r="AK24" s="407"/>
      <c r="AL24" s="408"/>
      <c r="AM24" s="406">
        <v>11348155</v>
      </c>
      <c r="AN24" s="407"/>
      <c r="AO24" s="407"/>
      <c r="AP24" s="407"/>
      <c r="AQ24" s="407"/>
      <c r="AR24" s="408"/>
      <c r="AS24" s="406">
        <v>3185</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181122946</v>
      </c>
      <c r="BO24" s="431"/>
      <c r="BP24" s="431"/>
      <c r="BQ24" s="431"/>
      <c r="BR24" s="431"/>
      <c r="BS24" s="431"/>
      <c r="BT24" s="431"/>
      <c r="BU24" s="432"/>
      <c r="BV24" s="430">
        <v>177550168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2</v>
      </c>
      <c r="M25" s="407"/>
      <c r="N25" s="407"/>
      <c r="O25" s="407"/>
      <c r="P25" s="408"/>
      <c r="Q25" s="406">
        <v>9310</v>
      </c>
      <c r="R25" s="407"/>
      <c r="S25" s="407"/>
      <c r="T25" s="407"/>
      <c r="U25" s="407"/>
      <c r="V25" s="408"/>
      <c r="W25" s="472"/>
      <c r="X25" s="463"/>
      <c r="Y25" s="464"/>
      <c r="Z25" s="403" t="s">
        <v>173</v>
      </c>
      <c r="AA25" s="404"/>
      <c r="AB25" s="404"/>
      <c r="AC25" s="404"/>
      <c r="AD25" s="404"/>
      <c r="AE25" s="404"/>
      <c r="AF25" s="404"/>
      <c r="AG25" s="405"/>
      <c r="AH25" s="406">
        <v>521</v>
      </c>
      <c r="AI25" s="407"/>
      <c r="AJ25" s="407"/>
      <c r="AK25" s="407"/>
      <c r="AL25" s="408"/>
      <c r="AM25" s="406">
        <v>1601554</v>
      </c>
      <c r="AN25" s="407"/>
      <c r="AO25" s="407"/>
      <c r="AP25" s="407"/>
      <c r="AQ25" s="407"/>
      <c r="AR25" s="408"/>
      <c r="AS25" s="406">
        <v>3074</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63860201</v>
      </c>
      <c r="BO25" s="426"/>
      <c r="BP25" s="426"/>
      <c r="BQ25" s="426"/>
      <c r="BR25" s="426"/>
      <c r="BS25" s="426"/>
      <c r="BT25" s="426"/>
      <c r="BU25" s="427"/>
      <c r="BV25" s="425">
        <v>56669301</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8130</v>
      </c>
      <c r="R26" s="407"/>
      <c r="S26" s="407"/>
      <c r="T26" s="407"/>
      <c r="U26" s="407"/>
      <c r="V26" s="408"/>
      <c r="W26" s="472"/>
      <c r="X26" s="463"/>
      <c r="Y26" s="464"/>
      <c r="Z26" s="403" t="s">
        <v>176</v>
      </c>
      <c r="AA26" s="485"/>
      <c r="AB26" s="485"/>
      <c r="AC26" s="485"/>
      <c r="AD26" s="485"/>
      <c r="AE26" s="485"/>
      <c r="AF26" s="485"/>
      <c r="AG26" s="486"/>
      <c r="AH26" s="406">
        <v>465</v>
      </c>
      <c r="AI26" s="407"/>
      <c r="AJ26" s="407"/>
      <c r="AK26" s="407"/>
      <c r="AL26" s="408"/>
      <c r="AM26" s="406">
        <v>1606575</v>
      </c>
      <c r="AN26" s="407"/>
      <c r="AO26" s="407"/>
      <c r="AP26" s="407"/>
      <c r="AQ26" s="407"/>
      <c r="AR26" s="408"/>
      <c r="AS26" s="406">
        <v>3455</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178</v>
      </c>
      <c r="BO26" s="431"/>
      <c r="BP26" s="431"/>
      <c r="BQ26" s="431"/>
      <c r="BR26" s="431"/>
      <c r="BS26" s="431"/>
      <c r="BT26" s="431"/>
      <c r="BU26" s="432"/>
      <c r="BV26" s="430" t="s">
        <v>178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7900</v>
      </c>
      <c r="R27" s="407"/>
      <c r="S27" s="407"/>
      <c r="T27" s="407"/>
      <c r="U27" s="407"/>
      <c r="V27" s="408"/>
      <c r="W27" s="472"/>
      <c r="X27" s="463"/>
      <c r="Y27" s="464"/>
      <c r="Z27" s="403" t="s">
        <v>180</v>
      </c>
      <c r="AA27" s="404"/>
      <c r="AB27" s="404"/>
      <c r="AC27" s="404"/>
      <c r="AD27" s="404"/>
      <c r="AE27" s="404"/>
      <c r="AF27" s="404"/>
      <c r="AG27" s="405"/>
      <c r="AH27" s="406">
        <v>237</v>
      </c>
      <c r="AI27" s="407"/>
      <c r="AJ27" s="407"/>
      <c r="AK27" s="407"/>
      <c r="AL27" s="408"/>
      <c r="AM27" s="406">
        <v>948917</v>
      </c>
      <c r="AN27" s="407"/>
      <c r="AO27" s="407"/>
      <c r="AP27" s="407"/>
      <c r="AQ27" s="407"/>
      <c r="AR27" s="408"/>
      <c r="AS27" s="406">
        <v>4004</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1070000</v>
      </c>
      <c r="BO27" s="434"/>
      <c r="BP27" s="434"/>
      <c r="BQ27" s="434"/>
      <c r="BR27" s="434"/>
      <c r="BS27" s="434"/>
      <c r="BT27" s="434"/>
      <c r="BU27" s="435"/>
      <c r="BV27" s="433">
        <v>1070000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7380</v>
      </c>
      <c r="R28" s="407"/>
      <c r="S28" s="407"/>
      <c r="T28" s="407"/>
      <c r="U28" s="407"/>
      <c r="V28" s="408"/>
      <c r="W28" s="472"/>
      <c r="X28" s="463"/>
      <c r="Y28" s="464"/>
      <c r="Z28" s="403" t="s">
        <v>183</v>
      </c>
      <c r="AA28" s="404"/>
      <c r="AB28" s="404"/>
      <c r="AC28" s="404"/>
      <c r="AD28" s="404"/>
      <c r="AE28" s="404"/>
      <c r="AF28" s="404"/>
      <c r="AG28" s="405"/>
      <c r="AH28" s="406">
        <v>13</v>
      </c>
      <c r="AI28" s="407"/>
      <c r="AJ28" s="407"/>
      <c r="AK28" s="407"/>
      <c r="AL28" s="408"/>
      <c r="AM28" s="406">
        <v>31096</v>
      </c>
      <c r="AN28" s="407"/>
      <c r="AO28" s="407"/>
      <c r="AP28" s="407"/>
      <c r="AQ28" s="407"/>
      <c r="AR28" s="408"/>
      <c r="AS28" s="406">
        <v>2392</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10058298</v>
      </c>
      <c r="BO28" s="426"/>
      <c r="BP28" s="426"/>
      <c r="BQ28" s="426"/>
      <c r="BR28" s="426"/>
      <c r="BS28" s="426"/>
      <c r="BT28" s="426"/>
      <c r="BU28" s="427"/>
      <c r="BV28" s="425">
        <v>8724919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43</v>
      </c>
      <c r="M29" s="407"/>
      <c r="N29" s="407"/>
      <c r="O29" s="407"/>
      <c r="P29" s="408"/>
      <c r="Q29" s="406">
        <v>6860</v>
      </c>
      <c r="R29" s="407"/>
      <c r="S29" s="407"/>
      <c r="T29" s="407"/>
      <c r="U29" s="407"/>
      <c r="V29" s="408"/>
      <c r="W29" s="473"/>
      <c r="X29" s="474"/>
      <c r="Y29" s="475"/>
      <c r="Z29" s="403" t="s">
        <v>186</v>
      </c>
      <c r="AA29" s="404"/>
      <c r="AB29" s="404"/>
      <c r="AC29" s="404"/>
      <c r="AD29" s="404"/>
      <c r="AE29" s="404"/>
      <c r="AF29" s="404"/>
      <c r="AG29" s="405"/>
      <c r="AH29" s="406">
        <v>3813</v>
      </c>
      <c r="AI29" s="407"/>
      <c r="AJ29" s="407"/>
      <c r="AK29" s="407"/>
      <c r="AL29" s="408"/>
      <c r="AM29" s="406">
        <v>12328168</v>
      </c>
      <c r="AN29" s="407"/>
      <c r="AO29" s="407"/>
      <c r="AP29" s="407"/>
      <c r="AQ29" s="407"/>
      <c r="AR29" s="408"/>
      <c r="AS29" s="406">
        <v>3233</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9729983</v>
      </c>
      <c r="BO29" s="431"/>
      <c r="BP29" s="431"/>
      <c r="BQ29" s="431"/>
      <c r="BR29" s="431"/>
      <c r="BS29" s="431"/>
      <c r="BT29" s="431"/>
      <c r="BU29" s="432"/>
      <c r="BV29" s="430">
        <v>12815084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99.5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21539095</v>
      </c>
      <c r="BO30" s="434"/>
      <c r="BP30" s="434"/>
      <c r="BQ30" s="434"/>
      <c r="BR30" s="434"/>
      <c r="BS30" s="434"/>
      <c r="BT30" s="434"/>
      <c r="BU30" s="435"/>
      <c r="BV30" s="433">
        <v>22899069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197</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201</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5</v>
      </c>
      <c r="V34" s="389"/>
      <c r="W34" s="388" t="str">
        <f>IF('各会計、関係団体の財政状況及び健全化判断比率'!B28="","",'各会計、関係団体の財政状況及び健全化判断比率'!B28)</f>
        <v>鹿児島市国民健康保険事業特別会計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IF('各会計、関係団体の財政状況及び健全化判断比率'!B31="","",'各会計、関係団体の財政状況及び健全化判断比率'!B31)</f>
        <v>鹿児島市病院事業特別会計</v>
      </c>
      <c r="AP34" s="388"/>
      <c r="AQ34" s="388"/>
      <c r="AR34" s="388"/>
      <c r="AS34" s="388"/>
      <c r="AT34" s="388"/>
      <c r="AU34" s="388"/>
      <c r="AV34" s="388"/>
      <c r="AW34" s="388"/>
      <c r="AX34" s="388"/>
      <c r="AY34" s="388"/>
      <c r="AZ34" s="388"/>
      <c r="BA34" s="388"/>
      <c r="BB34" s="388"/>
      <c r="BC34" s="388"/>
      <c r="BD34" s="214"/>
      <c r="BE34" s="389">
        <f>IF(BG34="","",MAX(C34:D43,U34:V43,AM34:AN43)+1)</f>
        <v>14</v>
      </c>
      <c r="BF34" s="389"/>
      <c r="BG34" s="388" t="str">
        <f>IF('各会計、関係団体の財政状況及び健全化判断比率'!B37="","",'各会計、関係団体の財政状況及び健全化判断比率'!B37)</f>
        <v>鹿児島市中央卸売市場特別会計</v>
      </c>
      <c r="BH34" s="388"/>
      <c r="BI34" s="388"/>
      <c r="BJ34" s="388"/>
      <c r="BK34" s="388"/>
      <c r="BL34" s="388"/>
      <c r="BM34" s="388"/>
      <c r="BN34" s="388"/>
      <c r="BO34" s="388"/>
      <c r="BP34" s="388"/>
      <c r="BQ34" s="388"/>
      <c r="BR34" s="388"/>
      <c r="BS34" s="388"/>
      <c r="BT34" s="388"/>
      <c r="BU34" s="388"/>
      <c r="BV34" s="214"/>
      <c r="BW34" s="389">
        <f>IF(BY34="","",MAX(C34:D43,U34:V43,AM34:AN43,BE34:BF43)+1)</f>
        <v>16</v>
      </c>
      <c r="BX34" s="389"/>
      <c r="BY34" s="388" t="str">
        <f>IF('各会計、関係団体の財政状況及び健全化判断比率'!B68="","",'各会計、関係団体の財政状況及び健全化判断比率'!B68)</f>
        <v>鹿児島県市町村総合事務組合</v>
      </c>
      <c r="BZ34" s="388"/>
      <c r="CA34" s="388"/>
      <c r="CB34" s="388"/>
      <c r="CC34" s="388"/>
      <c r="CD34" s="388"/>
      <c r="CE34" s="388"/>
      <c r="CF34" s="388"/>
      <c r="CG34" s="388"/>
      <c r="CH34" s="388"/>
      <c r="CI34" s="388"/>
      <c r="CJ34" s="388"/>
      <c r="CK34" s="388"/>
      <c r="CL34" s="388"/>
      <c r="CM34" s="388"/>
      <c r="CN34" s="214"/>
      <c r="CO34" s="389">
        <f>IF(CQ34="","",MAX(C34:D43,U34:V43,AM34:AN43,BE34:BF43,BW34:BX43)+1)</f>
        <v>19</v>
      </c>
      <c r="CP34" s="389"/>
      <c r="CQ34" s="388" t="str">
        <f>IF('各会計、関係団体の財政状況及び健全化判断比率'!BS7="","",'各会計、関係団体の財政状況及び健全化判断比率'!BS7)</f>
        <v>公益財団法人鹿児島市環境サービス財団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鹿児島市土地区画整理事業清算特別会計</v>
      </c>
      <c r="F35" s="388"/>
      <c r="G35" s="388"/>
      <c r="H35" s="388"/>
      <c r="I35" s="388"/>
      <c r="J35" s="388"/>
      <c r="K35" s="388"/>
      <c r="L35" s="388"/>
      <c r="M35" s="388"/>
      <c r="N35" s="388"/>
      <c r="O35" s="388"/>
      <c r="P35" s="388"/>
      <c r="Q35" s="388"/>
      <c r="R35" s="388"/>
      <c r="S35" s="388"/>
      <c r="T35" s="214"/>
      <c r="U35" s="389">
        <f>IF(W35="","",U34+1)</f>
        <v>6</v>
      </c>
      <c r="V35" s="389"/>
      <c r="W35" s="388" t="str">
        <f>IF('各会計、関係団体の財政状況及び健全化判断比率'!B29="","",'各会計、関係団体の財政状況及び健全化判断比率'!B29)</f>
        <v>鹿児島市介護保険特別会計</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IF('各会計、関係団体の財政状況及び健全化判断比率'!B32="","",'各会計、関係団体の財政状況及び健全化判断比率'!B32)</f>
        <v>鹿児島市交通事業特別会計</v>
      </c>
      <c r="AP35" s="388"/>
      <c r="AQ35" s="388"/>
      <c r="AR35" s="388"/>
      <c r="AS35" s="388"/>
      <c r="AT35" s="388"/>
      <c r="AU35" s="388"/>
      <c r="AV35" s="388"/>
      <c r="AW35" s="388"/>
      <c r="AX35" s="388"/>
      <c r="AY35" s="388"/>
      <c r="AZ35" s="388"/>
      <c r="BA35" s="388"/>
      <c r="BB35" s="388"/>
      <c r="BC35" s="388"/>
      <c r="BD35" s="214"/>
      <c r="BE35" s="389">
        <f t="shared" ref="BE35:BE43" si="1">IF(BG35="","",BE34+1)</f>
        <v>15</v>
      </c>
      <c r="BF35" s="389"/>
      <c r="BG35" s="388" t="str">
        <f>IF('各会計、関係団体の財政状況及び健全化判断比率'!B38="","",'各会計、関係団体の財政状況及び健全化判断比率'!B38)</f>
        <v>鹿児島市桜島観光施設特別会計</v>
      </c>
      <c r="BH35" s="388"/>
      <c r="BI35" s="388"/>
      <c r="BJ35" s="388"/>
      <c r="BK35" s="388"/>
      <c r="BL35" s="388"/>
      <c r="BM35" s="388"/>
      <c r="BN35" s="388"/>
      <c r="BO35" s="388"/>
      <c r="BP35" s="388"/>
      <c r="BQ35" s="388"/>
      <c r="BR35" s="388"/>
      <c r="BS35" s="388"/>
      <c r="BT35" s="388"/>
      <c r="BU35" s="388"/>
      <c r="BV35" s="214"/>
      <c r="BW35" s="389">
        <f t="shared" ref="BW35:BW43" si="2">IF(BY35="","",BW34+1)</f>
        <v>17</v>
      </c>
      <c r="BX35" s="389"/>
      <c r="BY35" s="388" t="str">
        <f>IF('各会計、関係団体の財政状況及び健全化判断比率'!B69="","",'各会計、関係団体の財政状況及び健全化判断比率'!B69)</f>
        <v>鹿児島県後期高齢者医療広域連合(一般会計)</v>
      </c>
      <c r="BZ35" s="388"/>
      <c r="CA35" s="388"/>
      <c r="CB35" s="388"/>
      <c r="CC35" s="388"/>
      <c r="CD35" s="388"/>
      <c r="CE35" s="388"/>
      <c r="CF35" s="388"/>
      <c r="CG35" s="388"/>
      <c r="CH35" s="388"/>
      <c r="CI35" s="388"/>
      <c r="CJ35" s="388"/>
      <c r="CK35" s="388"/>
      <c r="CL35" s="388"/>
      <c r="CM35" s="388"/>
      <c r="CN35" s="214"/>
      <c r="CO35" s="389">
        <f t="shared" ref="CO35:CO43" si="3">IF(CQ35="","",CO34+1)</f>
        <v>20</v>
      </c>
      <c r="CP35" s="389"/>
      <c r="CQ35" s="388" t="str">
        <f>IF('各会計、関係団体の財政状況及び健全化判断比率'!BS8="","",'各会計、関係団体の財政状況及び健全化判断比率'!BS8)</f>
        <v>鹿児島まちづくり土地区画整理協会</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鹿児島市地域下水道事業特別会計</v>
      </c>
      <c r="F36" s="388"/>
      <c r="G36" s="388"/>
      <c r="H36" s="388"/>
      <c r="I36" s="388"/>
      <c r="J36" s="388"/>
      <c r="K36" s="388"/>
      <c r="L36" s="388"/>
      <c r="M36" s="388"/>
      <c r="N36" s="388"/>
      <c r="O36" s="388"/>
      <c r="P36" s="388"/>
      <c r="Q36" s="388"/>
      <c r="R36" s="388"/>
      <c r="S36" s="388"/>
      <c r="T36" s="214"/>
      <c r="U36" s="389">
        <f t="shared" ref="U36:U43" si="4">IF(W36="","",U35+1)</f>
        <v>7</v>
      </c>
      <c r="V36" s="389"/>
      <c r="W36" s="388" t="str">
        <f>IF('各会計、関係団体の財政状況及び健全化判断比率'!B30="","",'各会計、関係団体の財政状況及び健全化判断比率'!B30)</f>
        <v>鹿児島市後期高齢者医療特別会計</v>
      </c>
      <c r="X36" s="388"/>
      <c r="Y36" s="388"/>
      <c r="Z36" s="388"/>
      <c r="AA36" s="388"/>
      <c r="AB36" s="388"/>
      <c r="AC36" s="388"/>
      <c r="AD36" s="388"/>
      <c r="AE36" s="388"/>
      <c r="AF36" s="388"/>
      <c r="AG36" s="388"/>
      <c r="AH36" s="388"/>
      <c r="AI36" s="388"/>
      <c r="AJ36" s="388"/>
      <c r="AK36" s="388"/>
      <c r="AL36" s="214"/>
      <c r="AM36" s="389">
        <f t="shared" si="0"/>
        <v>10</v>
      </c>
      <c r="AN36" s="389"/>
      <c r="AO36" s="388" t="str">
        <f>IF('各会計、関係団体の財政状況及び健全化判断比率'!B33="","",'各会計、関係団体の財政状況及び健全化判断比率'!B33)</f>
        <v>鹿児島市水道事業特別会計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18</v>
      </c>
      <c r="BX36" s="389"/>
      <c r="BY36" s="388" t="str">
        <f>IF('各会計、関係団体の財政状況及び健全化判断比率'!B70="","",'各会計、関係団体の財政状況及び健全化判断比率'!B70)</f>
        <v>鹿児島県後期高齢者医療広域連合(特別会計)</v>
      </c>
      <c r="BZ36" s="388"/>
      <c r="CA36" s="388"/>
      <c r="CB36" s="388"/>
      <c r="CC36" s="388"/>
      <c r="CD36" s="388"/>
      <c r="CE36" s="388"/>
      <c r="CF36" s="388"/>
      <c r="CG36" s="388"/>
      <c r="CH36" s="388"/>
      <c r="CI36" s="388"/>
      <c r="CJ36" s="388"/>
      <c r="CK36" s="388"/>
      <c r="CL36" s="388"/>
      <c r="CM36" s="388"/>
      <c r="CN36" s="214"/>
      <c r="CO36" s="389">
        <f t="shared" si="3"/>
        <v>21</v>
      </c>
      <c r="CP36" s="389"/>
      <c r="CQ36" s="388" t="str">
        <f>IF('各会計、関係団体の財政状況及び健全化判断比率'!BS9="","",'各会計、関係団体の財政状況及び健全化判断比率'!BS9)</f>
        <v>鹿児島市中小企業勤労者福祉サービスセンター</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鹿児島市母子父子寡婦福祉資金貸付事業特別会計</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f t="shared" si="0"/>
        <v>11</v>
      </c>
      <c r="AN37" s="389"/>
      <c r="AO37" s="388" t="str">
        <f>IF('各会計、関係団体の財政状況及び健全化判断比率'!B34="","",'各会計、関係団体の財政状況及び健全化判断比率'!B34)</f>
        <v>鹿児島市工業用水道事業特別会計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t="str">
        <f t="shared" si="2"/>
        <v/>
      </c>
      <c r="BX37" s="389"/>
      <c r="BY37" s="388" t="str">
        <f>IF('各会計、関係団体の財政状況及び健全化判断比率'!B71="","",'各会計、関係団体の財政状況及び健全化判断比率'!B71)</f>
        <v/>
      </c>
      <c r="BZ37" s="388"/>
      <c r="CA37" s="388"/>
      <c r="CB37" s="388"/>
      <c r="CC37" s="388"/>
      <c r="CD37" s="388"/>
      <c r="CE37" s="388"/>
      <c r="CF37" s="388"/>
      <c r="CG37" s="388"/>
      <c r="CH37" s="388"/>
      <c r="CI37" s="388"/>
      <c r="CJ37" s="388"/>
      <c r="CK37" s="388"/>
      <c r="CL37" s="388"/>
      <c r="CM37" s="388"/>
      <c r="CN37" s="214"/>
      <c r="CO37" s="389">
        <f t="shared" si="3"/>
        <v>22</v>
      </c>
      <c r="CP37" s="389"/>
      <c r="CQ37" s="388" t="str">
        <f>IF('各会計、関係団体の財政状況及び健全化判断比率'!BS10="","",'各会計、関係団体の財政状況及び健全化判断比率'!BS10)</f>
        <v>かごしま教育文化振興財団</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f t="shared" si="0"/>
        <v>12</v>
      </c>
      <c r="AN38" s="389"/>
      <c r="AO38" s="388" t="str">
        <f>IF('各会計、関係団体の財政状況及び健全化判断比率'!B35="","",'各会計、関係団体の財政状況及び健全化判断比率'!B35)</f>
        <v>鹿児島市公共下水道事業特別会計</v>
      </c>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f t="shared" si="3"/>
        <v>23</v>
      </c>
      <c r="CP38" s="389"/>
      <c r="CQ38" s="388" t="str">
        <f>IF('各会計、関係団体の財政状況及び健全化判断比率'!BS11="","",'各会計、関係団体の財政状況及び健全化判断比率'!BS11)</f>
        <v>鹿児島市水族館公社</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f t="shared" si="0"/>
        <v>13</v>
      </c>
      <c r="AN39" s="389"/>
      <c r="AO39" s="388" t="str">
        <f>IF('各会計、関係団体の財政状況及び健全化判断比率'!B36="","",'各会計、関係団体の財政状況及び健全化判断比率'!B36)</f>
        <v>鹿児島市船舶事業特別会計</v>
      </c>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f t="shared" si="3"/>
        <v>24</v>
      </c>
      <c r="CP39" s="389"/>
      <c r="CQ39" s="388" t="str">
        <f>IF('各会計、関係団体の財政状況及び健全化判断比率'!BS12="","",'各会計、関係団体の財政状況及び健全化判断比率'!BS12)</f>
        <v>鹿児島市健康交流促進財団</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25</v>
      </c>
      <c r="CP40" s="389"/>
      <c r="CQ40" s="388" t="str">
        <f>IF('各会計、関係団体の財政状況及び健全化判断比率'!BS13="","",'各会計、関係団体の財政状況及び健全化判断比率'!BS13)</f>
        <v>鹿児島中央地下駐車場</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26</v>
      </c>
      <c r="CP41" s="389"/>
      <c r="CQ41" s="388" t="str">
        <f>IF('各会計、関係団体の財政状況及び健全化判断比率'!BS14="","",'各会計、関係団体の財政状況及び健全化判断比率'!BS14)</f>
        <v>西郷南洲顕彰会</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27</v>
      </c>
      <c r="CP42" s="389"/>
      <c r="CQ42" s="388" t="str">
        <f>IF('各会計、関係団体の財政状況及び健全化判断比率'!BS15="","",'各会計、関係団体の財政状況及び健全化判断比率'!BS15)</f>
        <v>鹿児島観光コンベンション協会</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28</v>
      </c>
      <c r="CP43" s="389"/>
      <c r="CQ43" s="388" t="str">
        <f>IF('各会計、関係団体の財政状況及び健全化判断比率'!BS16="","",'各会計、関係団体の財政状況及び健全化判断比率'!BS16)</f>
        <v>まちづくり鹿児島</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9rUkMzvTAhrTeUv4W5BxSyy63t6IEvfz4yG6h6nS+8ye9iL0k9NwmHWbOxD12lee5p9iI45x5rOnaXJFXF8BDw==" saltValue="1neG1uujAk59ta2i7J8o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43" zoomScale="82" zoomScaleNormal="8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212" t="s">
        <v>585</v>
      </c>
      <c r="D34" s="1212"/>
      <c r="E34" s="1213"/>
      <c r="F34" s="32" t="s">
        <v>586</v>
      </c>
      <c r="G34" s="33" t="s">
        <v>587</v>
      </c>
      <c r="H34" s="33" t="s">
        <v>588</v>
      </c>
      <c r="I34" s="33" t="s">
        <v>589</v>
      </c>
      <c r="J34" s="34" t="s">
        <v>590</v>
      </c>
      <c r="K34" s="22"/>
      <c r="L34" s="22"/>
      <c r="M34" s="22"/>
      <c r="N34" s="22"/>
      <c r="O34" s="22"/>
      <c r="P34" s="22"/>
    </row>
    <row r="35" spans="1:16" ht="39" customHeight="1" x14ac:dyDescent="0.15">
      <c r="A35" s="22"/>
      <c r="B35" s="35"/>
      <c r="C35" s="1206" t="s">
        <v>591</v>
      </c>
      <c r="D35" s="1207"/>
      <c r="E35" s="1208"/>
      <c r="F35" s="36">
        <v>7.59</v>
      </c>
      <c r="G35" s="37">
        <v>7.93</v>
      </c>
      <c r="H35" s="37">
        <v>8.9600000000000009</v>
      </c>
      <c r="I35" s="37">
        <v>9.4600000000000009</v>
      </c>
      <c r="J35" s="38">
        <v>9.17</v>
      </c>
      <c r="K35" s="22"/>
      <c r="L35" s="22"/>
      <c r="M35" s="22"/>
      <c r="N35" s="22"/>
      <c r="O35" s="22"/>
      <c r="P35" s="22"/>
    </row>
    <row r="36" spans="1:16" ht="39" customHeight="1" x14ac:dyDescent="0.15">
      <c r="A36" s="22"/>
      <c r="B36" s="35"/>
      <c r="C36" s="1206" t="s">
        <v>592</v>
      </c>
      <c r="D36" s="1207"/>
      <c r="E36" s="1208"/>
      <c r="F36" s="36">
        <v>7.82</v>
      </c>
      <c r="G36" s="37">
        <v>7.57</v>
      </c>
      <c r="H36" s="37">
        <v>7.53</v>
      </c>
      <c r="I36" s="37">
        <v>7.39</v>
      </c>
      <c r="J36" s="38">
        <v>6.76</v>
      </c>
      <c r="K36" s="22"/>
      <c r="L36" s="22"/>
      <c r="M36" s="22"/>
      <c r="N36" s="22"/>
      <c r="O36" s="22"/>
      <c r="P36" s="22"/>
    </row>
    <row r="37" spans="1:16" ht="39" customHeight="1" x14ac:dyDescent="0.15">
      <c r="A37" s="22"/>
      <c r="B37" s="35"/>
      <c r="C37" s="1206" t="s">
        <v>593</v>
      </c>
      <c r="D37" s="1207"/>
      <c r="E37" s="1208"/>
      <c r="F37" s="36">
        <v>3.42</v>
      </c>
      <c r="G37" s="37">
        <v>3.94</v>
      </c>
      <c r="H37" s="37">
        <v>4.08</v>
      </c>
      <c r="I37" s="37">
        <v>4.38</v>
      </c>
      <c r="J37" s="38">
        <v>4.58</v>
      </c>
      <c r="K37" s="22"/>
      <c r="L37" s="22"/>
      <c r="M37" s="22"/>
      <c r="N37" s="22"/>
      <c r="O37" s="22"/>
      <c r="P37" s="22"/>
    </row>
    <row r="38" spans="1:16" ht="39" customHeight="1" x14ac:dyDescent="0.15">
      <c r="A38" s="22"/>
      <c r="B38" s="35"/>
      <c r="C38" s="1206" t="s">
        <v>594</v>
      </c>
      <c r="D38" s="1207"/>
      <c r="E38" s="1208"/>
      <c r="F38" s="36">
        <v>4.1100000000000003</v>
      </c>
      <c r="G38" s="37">
        <v>4.2699999999999996</v>
      </c>
      <c r="H38" s="37">
        <v>4.4800000000000004</v>
      </c>
      <c r="I38" s="37">
        <v>3.32</v>
      </c>
      <c r="J38" s="38">
        <v>3.26</v>
      </c>
      <c r="K38" s="22"/>
      <c r="L38" s="22"/>
      <c r="M38" s="22"/>
      <c r="N38" s="22"/>
      <c r="O38" s="22"/>
      <c r="P38" s="22"/>
    </row>
    <row r="39" spans="1:16" ht="39" customHeight="1" x14ac:dyDescent="0.15">
      <c r="A39" s="22"/>
      <c r="B39" s="35"/>
      <c r="C39" s="1206" t="s">
        <v>595</v>
      </c>
      <c r="D39" s="1207"/>
      <c r="E39" s="1208"/>
      <c r="F39" s="36">
        <v>0.49</v>
      </c>
      <c r="G39" s="37">
        <v>1.0900000000000001</v>
      </c>
      <c r="H39" s="37">
        <v>1.07</v>
      </c>
      <c r="I39" s="37">
        <v>0.34</v>
      </c>
      <c r="J39" s="38">
        <v>0.59</v>
      </c>
      <c r="K39" s="22"/>
      <c r="L39" s="22"/>
      <c r="M39" s="22"/>
      <c r="N39" s="22"/>
      <c r="O39" s="22"/>
      <c r="P39" s="22"/>
    </row>
    <row r="40" spans="1:16" ht="39" customHeight="1" x14ac:dyDescent="0.15">
      <c r="A40" s="22"/>
      <c r="B40" s="35"/>
      <c r="C40" s="1206" t="s">
        <v>596</v>
      </c>
      <c r="D40" s="1207"/>
      <c r="E40" s="1208"/>
      <c r="F40" s="36">
        <v>0.01</v>
      </c>
      <c r="G40" s="37">
        <v>0</v>
      </c>
      <c r="H40" s="37">
        <v>0</v>
      </c>
      <c r="I40" s="37">
        <v>0.01</v>
      </c>
      <c r="J40" s="38">
        <v>0.28000000000000003</v>
      </c>
      <c r="K40" s="22"/>
      <c r="L40" s="22"/>
      <c r="M40" s="22"/>
      <c r="N40" s="22"/>
      <c r="O40" s="22"/>
      <c r="P40" s="22"/>
    </row>
    <row r="41" spans="1:16" ht="39" customHeight="1" x14ac:dyDescent="0.15">
      <c r="A41" s="22"/>
      <c r="B41" s="35"/>
      <c r="C41" s="1206" t="s">
        <v>597</v>
      </c>
      <c r="D41" s="1207"/>
      <c r="E41" s="1208"/>
      <c r="F41" s="36">
        <v>0.08</v>
      </c>
      <c r="G41" s="37">
        <v>0.09</v>
      </c>
      <c r="H41" s="37">
        <v>0.09</v>
      </c>
      <c r="I41" s="37">
        <v>0.09</v>
      </c>
      <c r="J41" s="38">
        <v>0.09</v>
      </c>
      <c r="K41" s="22"/>
      <c r="L41" s="22"/>
      <c r="M41" s="22"/>
      <c r="N41" s="22"/>
      <c r="O41" s="22"/>
      <c r="P41" s="22"/>
    </row>
    <row r="42" spans="1:16" ht="39" customHeight="1" x14ac:dyDescent="0.15">
      <c r="A42" s="22"/>
      <c r="B42" s="39"/>
      <c r="C42" s="1206" t="s">
        <v>598</v>
      </c>
      <c r="D42" s="1207"/>
      <c r="E42" s="1208"/>
      <c r="F42" s="36" t="s">
        <v>536</v>
      </c>
      <c r="G42" s="37" t="s">
        <v>536</v>
      </c>
      <c r="H42" s="37" t="s">
        <v>536</v>
      </c>
      <c r="I42" s="37" t="s">
        <v>536</v>
      </c>
      <c r="J42" s="38" t="s">
        <v>536</v>
      </c>
      <c r="K42" s="22"/>
      <c r="L42" s="22"/>
      <c r="M42" s="22"/>
      <c r="N42" s="22"/>
      <c r="O42" s="22"/>
      <c r="P42" s="22"/>
    </row>
    <row r="43" spans="1:16" ht="39" customHeight="1" thickBot="1" x14ac:dyDescent="0.2">
      <c r="A43" s="22"/>
      <c r="B43" s="40"/>
      <c r="C43" s="1209" t="s">
        <v>599</v>
      </c>
      <c r="D43" s="1210"/>
      <c r="E43" s="1211"/>
      <c r="F43" s="41">
        <v>3.22</v>
      </c>
      <c r="G43" s="42">
        <v>2.25</v>
      </c>
      <c r="H43" s="42">
        <v>1.41</v>
      </c>
      <c r="I43" s="42">
        <v>0.9</v>
      </c>
      <c r="J43" s="43">
        <v>0.18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hkljPsgtpnzZIYBCMVRYm7juzYcXGRnoFZxEqxpRgQzc7Yegzd8DYNyCsbqNKIfGpYzPNOHRgqSf6mt67h4Tg==" saltValue="8qtSfcKki5WtEnDzjoxt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43" zoomScale="87" zoomScaleNormal="87" zoomScaleSheetLayoutView="55" workbookViewId="0">
      <selection activeCell="L49" sqref="L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23842</v>
      </c>
      <c r="L45" s="60">
        <v>23539</v>
      </c>
      <c r="M45" s="60">
        <v>24172</v>
      </c>
      <c r="N45" s="60">
        <v>24922</v>
      </c>
      <c r="O45" s="61">
        <v>23972</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536</v>
      </c>
      <c r="L46" s="64" t="s">
        <v>536</v>
      </c>
      <c r="M46" s="64" t="s">
        <v>536</v>
      </c>
      <c r="N46" s="64" t="s">
        <v>536</v>
      </c>
      <c r="O46" s="65" t="s">
        <v>536</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536</v>
      </c>
      <c r="L47" s="64" t="s">
        <v>536</v>
      </c>
      <c r="M47" s="64" t="s">
        <v>536</v>
      </c>
      <c r="N47" s="64" t="s">
        <v>536</v>
      </c>
      <c r="O47" s="65" t="s">
        <v>536</v>
      </c>
      <c r="P47" s="48"/>
      <c r="Q47" s="48"/>
      <c r="R47" s="48"/>
      <c r="S47" s="48"/>
      <c r="T47" s="48"/>
      <c r="U47" s="48"/>
    </row>
    <row r="48" spans="1:21" ht="30.75" customHeight="1" x14ac:dyDescent="0.15">
      <c r="A48" s="48"/>
      <c r="B48" s="1234"/>
      <c r="C48" s="1235"/>
      <c r="D48" s="62"/>
      <c r="E48" s="1216" t="s">
        <v>14</v>
      </c>
      <c r="F48" s="1216"/>
      <c r="G48" s="1216"/>
      <c r="H48" s="1216"/>
      <c r="I48" s="1216"/>
      <c r="J48" s="1217"/>
      <c r="K48" s="63">
        <v>1591</v>
      </c>
      <c r="L48" s="64">
        <v>1298</v>
      </c>
      <c r="M48" s="64">
        <v>1171</v>
      </c>
      <c r="N48" s="64">
        <v>1363</v>
      </c>
      <c r="O48" s="65">
        <v>3010</v>
      </c>
      <c r="P48" s="48"/>
      <c r="Q48" s="48"/>
      <c r="R48" s="48"/>
      <c r="S48" s="48"/>
      <c r="T48" s="48"/>
      <c r="U48" s="48"/>
    </row>
    <row r="49" spans="1:21" ht="30.75" customHeight="1" x14ac:dyDescent="0.15">
      <c r="A49" s="48"/>
      <c r="B49" s="1234"/>
      <c r="C49" s="1235"/>
      <c r="D49" s="62"/>
      <c r="E49" s="1216" t="s">
        <v>15</v>
      </c>
      <c r="F49" s="1216"/>
      <c r="G49" s="1216"/>
      <c r="H49" s="1216"/>
      <c r="I49" s="1216"/>
      <c r="J49" s="1217"/>
      <c r="K49" s="63" t="s">
        <v>536</v>
      </c>
      <c r="L49" s="64" t="s">
        <v>536</v>
      </c>
      <c r="M49" s="64" t="s">
        <v>536</v>
      </c>
      <c r="N49" s="64" t="s">
        <v>536</v>
      </c>
      <c r="O49" s="65" t="s">
        <v>536</v>
      </c>
      <c r="P49" s="48"/>
      <c r="Q49" s="48"/>
      <c r="R49" s="48"/>
      <c r="S49" s="48"/>
      <c r="T49" s="48"/>
      <c r="U49" s="48"/>
    </row>
    <row r="50" spans="1:21" ht="30.75" customHeight="1" x14ac:dyDescent="0.15">
      <c r="A50" s="48"/>
      <c r="B50" s="1234"/>
      <c r="C50" s="1235"/>
      <c r="D50" s="62"/>
      <c r="E50" s="1216" t="s">
        <v>16</v>
      </c>
      <c r="F50" s="1216"/>
      <c r="G50" s="1216"/>
      <c r="H50" s="1216"/>
      <c r="I50" s="1216"/>
      <c r="J50" s="1217"/>
      <c r="K50" s="63">
        <v>67</v>
      </c>
      <c r="L50" s="64">
        <v>73</v>
      </c>
      <c r="M50" s="64">
        <v>63</v>
      </c>
      <c r="N50" s="64">
        <v>60</v>
      </c>
      <c r="O50" s="65">
        <v>61</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536</v>
      </c>
      <c r="L51" s="64" t="s">
        <v>536</v>
      </c>
      <c r="M51" s="64" t="s">
        <v>536</v>
      </c>
      <c r="N51" s="64" t="s">
        <v>536</v>
      </c>
      <c r="O51" s="65" t="s">
        <v>536</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22819</v>
      </c>
      <c r="L52" s="64">
        <v>22409</v>
      </c>
      <c r="M52" s="64">
        <v>22696</v>
      </c>
      <c r="N52" s="64">
        <v>22946</v>
      </c>
      <c r="O52" s="65">
        <v>22700</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2681</v>
      </c>
      <c r="L53" s="69">
        <v>2501</v>
      </c>
      <c r="M53" s="69">
        <v>2710</v>
      </c>
      <c r="N53" s="69">
        <v>3399</v>
      </c>
      <c r="O53" s="70">
        <v>4343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600</v>
      </c>
      <c r="P55" s="48"/>
      <c r="Q55" s="48"/>
      <c r="R55" s="48"/>
      <c r="S55" s="48"/>
      <c r="T55" s="48"/>
      <c r="U55" s="48"/>
    </row>
    <row r="56" spans="1:21" ht="31.5" customHeight="1" thickBot="1" x14ac:dyDescent="0.2">
      <c r="A56" s="48"/>
      <c r="B56" s="76"/>
      <c r="C56" s="77"/>
      <c r="D56" s="77"/>
      <c r="E56" s="78"/>
      <c r="F56" s="78"/>
      <c r="G56" s="78"/>
      <c r="H56" s="78"/>
      <c r="I56" s="78"/>
      <c r="J56" s="79" t="s">
        <v>2</v>
      </c>
      <c r="K56" s="80" t="s">
        <v>601</v>
      </c>
      <c r="L56" s="81" t="s">
        <v>602</v>
      </c>
      <c r="M56" s="81" t="s">
        <v>603</v>
      </c>
      <c r="N56" s="81" t="s">
        <v>604</v>
      </c>
      <c r="O56" s="82" t="s">
        <v>605</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0tu9BJ8fLgQQly6AzUbCjzRGCBFdQ5+D96weVWMPxxrdfCCxse5nSffNd0XI9hsY0OR/svhS6FU5ig+4f9Rag==" saltValue="mc6PO0Jzv4saYiFgE3lm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4" zoomScale="71" zoomScaleNormal="71" zoomScaleSheetLayoutView="100" workbookViewId="0">
      <selection activeCell="N54" sqref="N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577</v>
      </c>
      <c r="J40" s="100" t="s">
        <v>578</v>
      </c>
      <c r="K40" s="100" t="s">
        <v>579</v>
      </c>
      <c r="L40" s="100" t="s">
        <v>580</v>
      </c>
      <c r="M40" s="101" t="s">
        <v>581</v>
      </c>
    </row>
    <row r="41" spans="2:13" ht="27.75" customHeight="1" x14ac:dyDescent="0.15">
      <c r="B41" s="1252" t="s">
        <v>29</v>
      </c>
      <c r="C41" s="1253"/>
      <c r="D41" s="102"/>
      <c r="E41" s="1254" t="s">
        <v>30</v>
      </c>
      <c r="F41" s="1254"/>
      <c r="G41" s="1254"/>
      <c r="H41" s="1255"/>
      <c r="I41" s="103">
        <v>278200</v>
      </c>
      <c r="J41" s="104">
        <v>273389</v>
      </c>
      <c r="K41" s="104">
        <v>270579</v>
      </c>
      <c r="L41" s="104">
        <v>269828</v>
      </c>
      <c r="M41" s="105">
        <v>260131</v>
      </c>
    </row>
    <row r="42" spans="2:13" ht="27.75" customHeight="1" x14ac:dyDescent="0.15">
      <c r="B42" s="1242"/>
      <c r="C42" s="1243"/>
      <c r="D42" s="106"/>
      <c r="E42" s="1246" t="s">
        <v>31</v>
      </c>
      <c r="F42" s="1246"/>
      <c r="G42" s="1246"/>
      <c r="H42" s="1247"/>
      <c r="I42" s="107">
        <v>524</v>
      </c>
      <c r="J42" s="108">
        <v>524</v>
      </c>
      <c r="K42" s="108">
        <v>413</v>
      </c>
      <c r="L42" s="108">
        <v>357</v>
      </c>
      <c r="M42" s="109">
        <v>301</v>
      </c>
    </row>
    <row r="43" spans="2:13" ht="27.75" customHeight="1" x14ac:dyDescent="0.15">
      <c r="B43" s="1242"/>
      <c r="C43" s="1243"/>
      <c r="D43" s="106"/>
      <c r="E43" s="1246" t="s">
        <v>32</v>
      </c>
      <c r="F43" s="1246"/>
      <c r="G43" s="1246"/>
      <c r="H43" s="1247"/>
      <c r="I43" s="107">
        <v>24523</v>
      </c>
      <c r="J43" s="108">
        <v>26223</v>
      </c>
      <c r="K43" s="108">
        <v>24399</v>
      </c>
      <c r="L43" s="108">
        <v>28391</v>
      </c>
      <c r="M43" s="109">
        <v>40050</v>
      </c>
    </row>
    <row r="44" spans="2:13" ht="27.75" customHeight="1" x14ac:dyDescent="0.15">
      <c r="B44" s="1242"/>
      <c r="C44" s="1243"/>
      <c r="D44" s="106"/>
      <c r="E44" s="1246" t="s">
        <v>33</v>
      </c>
      <c r="F44" s="1246"/>
      <c r="G44" s="1246"/>
      <c r="H44" s="1247"/>
      <c r="I44" s="107" t="s">
        <v>536</v>
      </c>
      <c r="J44" s="108" t="s">
        <v>536</v>
      </c>
      <c r="K44" s="108" t="s">
        <v>536</v>
      </c>
      <c r="L44" s="108" t="s">
        <v>536</v>
      </c>
      <c r="M44" s="109" t="s">
        <v>536</v>
      </c>
    </row>
    <row r="45" spans="2:13" ht="27.75" customHeight="1" x14ac:dyDescent="0.15">
      <c r="B45" s="1242"/>
      <c r="C45" s="1243"/>
      <c r="D45" s="106"/>
      <c r="E45" s="1246" t="s">
        <v>34</v>
      </c>
      <c r="F45" s="1246"/>
      <c r="G45" s="1246"/>
      <c r="H45" s="1247"/>
      <c r="I45" s="107">
        <v>32355</v>
      </c>
      <c r="J45" s="108">
        <v>31932</v>
      </c>
      <c r="K45" s="108">
        <v>31750</v>
      </c>
      <c r="L45" s="108">
        <v>32354</v>
      </c>
      <c r="M45" s="109">
        <v>31845</v>
      </c>
    </row>
    <row r="46" spans="2:13" ht="27.75" customHeight="1" x14ac:dyDescent="0.15">
      <c r="B46" s="1242"/>
      <c r="C46" s="1243"/>
      <c r="D46" s="110"/>
      <c r="E46" s="1246" t="s">
        <v>35</v>
      </c>
      <c r="F46" s="1246"/>
      <c r="G46" s="1246"/>
      <c r="H46" s="1247"/>
      <c r="I46" s="107">
        <v>196</v>
      </c>
      <c r="J46" s="108">
        <v>207</v>
      </c>
      <c r="K46" s="108">
        <v>303</v>
      </c>
      <c r="L46" s="108">
        <v>281</v>
      </c>
      <c r="M46" s="109">
        <v>167</v>
      </c>
    </row>
    <row r="47" spans="2:13" ht="27.75" customHeight="1" x14ac:dyDescent="0.15">
      <c r="B47" s="1242"/>
      <c r="C47" s="1243"/>
      <c r="D47" s="111"/>
      <c r="E47" s="1256" t="s">
        <v>36</v>
      </c>
      <c r="F47" s="1257"/>
      <c r="G47" s="1257"/>
      <c r="H47" s="1258"/>
      <c r="I47" s="107" t="s">
        <v>536</v>
      </c>
      <c r="J47" s="108" t="s">
        <v>536</v>
      </c>
      <c r="K47" s="108" t="s">
        <v>536</v>
      </c>
      <c r="L47" s="108" t="s">
        <v>536</v>
      </c>
      <c r="M47" s="109" t="s">
        <v>536</v>
      </c>
    </row>
    <row r="48" spans="2:13" ht="27.75" customHeight="1" x14ac:dyDescent="0.15">
      <c r="B48" s="1242"/>
      <c r="C48" s="1243"/>
      <c r="D48" s="106"/>
      <c r="E48" s="1246" t="s">
        <v>37</v>
      </c>
      <c r="F48" s="1246"/>
      <c r="G48" s="1246"/>
      <c r="H48" s="1247"/>
      <c r="I48" s="107" t="s">
        <v>536</v>
      </c>
      <c r="J48" s="108" t="s">
        <v>536</v>
      </c>
      <c r="K48" s="108" t="s">
        <v>536</v>
      </c>
      <c r="L48" s="108" t="s">
        <v>536</v>
      </c>
      <c r="M48" s="109" t="s">
        <v>536</v>
      </c>
    </row>
    <row r="49" spans="2:13" ht="27.75" customHeight="1" x14ac:dyDescent="0.15">
      <c r="B49" s="1244"/>
      <c r="C49" s="1245"/>
      <c r="D49" s="106"/>
      <c r="E49" s="1246" t="s">
        <v>38</v>
      </c>
      <c r="F49" s="1246"/>
      <c r="G49" s="1246"/>
      <c r="H49" s="1247"/>
      <c r="I49" s="107" t="s">
        <v>536</v>
      </c>
      <c r="J49" s="108" t="s">
        <v>536</v>
      </c>
      <c r="K49" s="108" t="s">
        <v>536</v>
      </c>
      <c r="L49" s="108" t="s">
        <v>536</v>
      </c>
      <c r="M49" s="109" t="s">
        <v>536</v>
      </c>
    </row>
    <row r="50" spans="2:13" ht="27.75" customHeight="1" x14ac:dyDescent="0.15">
      <c r="B50" s="1240" t="s">
        <v>39</v>
      </c>
      <c r="C50" s="1241"/>
      <c r="D50" s="112"/>
      <c r="E50" s="1246" t="s">
        <v>40</v>
      </c>
      <c r="F50" s="1246"/>
      <c r="G50" s="1246"/>
      <c r="H50" s="1247"/>
      <c r="I50" s="107">
        <v>51661</v>
      </c>
      <c r="J50" s="108">
        <v>51157</v>
      </c>
      <c r="K50" s="108">
        <v>49711</v>
      </c>
      <c r="L50" s="108">
        <v>46945</v>
      </c>
      <c r="M50" s="109">
        <v>37050</v>
      </c>
    </row>
    <row r="51" spans="2:13" ht="27.75" customHeight="1" x14ac:dyDescent="0.15">
      <c r="B51" s="1242"/>
      <c r="C51" s="1243"/>
      <c r="D51" s="106"/>
      <c r="E51" s="1246" t="s">
        <v>41</v>
      </c>
      <c r="F51" s="1246"/>
      <c r="G51" s="1246"/>
      <c r="H51" s="1247"/>
      <c r="I51" s="107">
        <v>55862</v>
      </c>
      <c r="J51" s="108">
        <v>58993</v>
      </c>
      <c r="K51" s="108">
        <v>55361</v>
      </c>
      <c r="L51" s="108">
        <v>55612</v>
      </c>
      <c r="M51" s="109">
        <v>55175</v>
      </c>
    </row>
    <row r="52" spans="2:13" ht="27.75" customHeight="1" x14ac:dyDescent="0.15">
      <c r="B52" s="1244"/>
      <c r="C52" s="1245"/>
      <c r="D52" s="106"/>
      <c r="E52" s="1246" t="s">
        <v>42</v>
      </c>
      <c r="F52" s="1246"/>
      <c r="G52" s="1246"/>
      <c r="H52" s="1247"/>
      <c r="I52" s="107">
        <v>201019</v>
      </c>
      <c r="J52" s="108">
        <v>198455</v>
      </c>
      <c r="K52" s="108">
        <v>195134</v>
      </c>
      <c r="L52" s="108">
        <v>194260</v>
      </c>
      <c r="M52" s="109">
        <v>196531</v>
      </c>
    </row>
    <row r="53" spans="2:13" ht="27.75" customHeight="1" thickBot="1" x14ac:dyDescent="0.2">
      <c r="B53" s="1248" t="s">
        <v>43</v>
      </c>
      <c r="C53" s="1249"/>
      <c r="D53" s="113"/>
      <c r="E53" s="1250" t="s">
        <v>44</v>
      </c>
      <c r="F53" s="1250"/>
      <c r="G53" s="1250"/>
      <c r="H53" s="1251"/>
      <c r="I53" s="114">
        <v>27258</v>
      </c>
      <c r="J53" s="115">
        <v>23671</v>
      </c>
      <c r="K53" s="115">
        <v>27238</v>
      </c>
      <c r="L53" s="115">
        <v>34394</v>
      </c>
      <c r="M53" s="116">
        <v>43738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Rg1fXR7p1TLoGV5c80AO8riW6xwujwblG+R/lmTKlnIYL/jR4B41shBsoPfwrQCQcQuFNUjUw9joxd+IF+o9Q==" saltValue="a9duK0idtIRsBTeyjqET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F55" zoomScale="70" zoomScaleNormal="70" zoomScaleSheetLayoutView="100" workbookViewId="0">
      <selection activeCell="G55" sqref="G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579</v>
      </c>
      <c r="G54" s="125" t="s">
        <v>580</v>
      </c>
      <c r="H54" s="126" t="s">
        <v>581</v>
      </c>
    </row>
    <row r="55" spans="2:8" ht="52.5" customHeight="1" x14ac:dyDescent="0.15">
      <c r="B55" s="127"/>
      <c r="C55" s="1267" t="s">
        <v>47</v>
      </c>
      <c r="D55" s="1267"/>
      <c r="E55" s="1268"/>
      <c r="F55" s="128">
        <v>10721</v>
      </c>
      <c r="G55" s="128">
        <v>8725</v>
      </c>
      <c r="H55" s="129">
        <v>10058</v>
      </c>
    </row>
    <row r="56" spans="2:8" ht="52.5" customHeight="1" x14ac:dyDescent="0.15">
      <c r="B56" s="130"/>
      <c r="C56" s="1269" t="s">
        <v>48</v>
      </c>
      <c r="D56" s="1269"/>
      <c r="E56" s="1270"/>
      <c r="F56" s="131">
        <v>14083</v>
      </c>
      <c r="G56" s="131">
        <v>12815</v>
      </c>
      <c r="H56" s="132">
        <v>9730</v>
      </c>
    </row>
    <row r="57" spans="2:8" ht="53.25" customHeight="1" x14ac:dyDescent="0.15">
      <c r="B57" s="130"/>
      <c r="C57" s="1271" t="s">
        <v>49</v>
      </c>
      <c r="D57" s="1271"/>
      <c r="E57" s="1272"/>
      <c r="F57" s="133">
        <v>23853</v>
      </c>
      <c r="G57" s="133">
        <v>22899</v>
      </c>
      <c r="H57" s="134">
        <v>21539</v>
      </c>
    </row>
    <row r="58" spans="2:8" ht="45.75" customHeight="1" x14ac:dyDescent="0.15">
      <c r="B58" s="135"/>
      <c r="C58" s="1259" t="s">
        <v>620</v>
      </c>
      <c r="D58" s="1260"/>
      <c r="E58" s="1261"/>
      <c r="F58" s="136">
        <v>9162</v>
      </c>
      <c r="G58" s="136">
        <v>8879</v>
      </c>
      <c r="H58" s="137">
        <v>8152</v>
      </c>
    </row>
    <row r="59" spans="2:8" ht="45.75" customHeight="1" x14ac:dyDescent="0.15">
      <c r="B59" s="135"/>
      <c r="C59" s="1259" t="s">
        <v>621</v>
      </c>
      <c r="D59" s="1260"/>
      <c r="E59" s="1261"/>
      <c r="F59" s="136">
        <v>5725</v>
      </c>
      <c r="G59" s="136">
        <v>5625</v>
      </c>
      <c r="H59" s="137">
        <v>5525</v>
      </c>
    </row>
    <row r="60" spans="2:8" ht="45.75" customHeight="1" x14ac:dyDescent="0.15">
      <c r="B60" s="135"/>
      <c r="C60" s="1259" t="s">
        <v>622</v>
      </c>
      <c r="D60" s="1260"/>
      <c r="E60" s="1261"/>
      <c r="F60" s="136">
        <v>4176</v>
      </c>
      <c r="G60" s="136">
        <v>4076</v>
      </c>
      <c r="H60" s="137">
        <v>3940</v>
      </c>
    </row>
    <row r="61" spans="2:8" ht="45.75" customHeight="1" x14ac:dyDescent="0.15">
      <c r="B61" s="135"/>
      <c r="C61" s="1259" t="s">
        <v>623</v>
      </c>
      <c r="D61" s="1260"/>
      <c r="E61" s="1261"/>
      <c r="F61" s="136">
        <v>2828</v>
      </c>
      <c r="G61" s="136">
        <v>2431</v>
      </c>
      <c r="H61" s="137">
        <v>2034</v>
      </c>
    </row>
    <row r="62" spans="2:8" ht="45.75" customHeight="1" thickBot="1" x14ac:dyDescent="0.2">
      <c r="B62" s="138"/>
      <c r="C62" s="1262" t="s">
        <v>624</v>
      </c>
      <c r="D62" s="1263"/>
      <c r="E62" s="1264"/>
      <c r="F62" s="139">
        <v>694</v>
      </c>
      <c r="G62" s="139">
        <v>694</v>
      </c>
      <c r="H62" s="140">
        <v>723</v>
      </c>
    </row>
    <row r="63" spans="2:8" ht="52.5" customHeight="1" thickBot="1" x14ac:dyDescent="0.2">
      <c r="B63" s="141"/>
      <c r="C63" s="1265" t="s">
        <v>50</v>
      </c>
      <c r="D63" s="1265"/>
      <c r="E63" s="1266"/>
      <c r="F63" s="142">
        <v>48657</v>
      </c>
      <c r="G63" s="142">
        <v>44439</v>
      </c>
      <c r="H63" s="143">
        <v>41327</v>
      </c>
    </row>
    <row r="64" spans="2:8" ht="15" customHeight="1" x14ac:dyDescent="0.15"/>
  </sheetData>
  <sheetProtection algorithmName="SHA-512" hashValue="b8GZCTy0Svshfz+JwxT5mpMtdxZCqvWEvhJXoNNDUcTc34McJzEfENYg1foXy5fGDMjDpQrP3nZAYmKTcN1gBw==" saltValue="GZQ4LXjXMlXzT2jn825N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574</v>
      </c>
      <c r="G2" s="157"/>
      <c r="H2" s="158"/>
    </row>
    <row r="3" spans="1:8" x14ac:dyDescent="0.15">
      <c r="A3" s="154" t="s">
        <v>567</v>
      </c>
      <c r="B3" s="159"/>
      <c r="C3" s="160"/>
      <c r="D3" s="161">
        <v>51553</v>
      </c>
      <c r="E3" s="162"/>
      <c r="F3" s="163">
        <v>46395</v>
      </c>
      <c r="G3" s="164"/>
      <c r="H3" s="165"/>
    </row>
    <row r="4" spans="1:8" x14ac:dyDescent="0.15">
      <c r="A4" s="166"/>
      <c r="B4" s="167"/>
      <c r="C4" s="168"/>
      <c r="D4" s="169">
        <v>31338</v>
      </c>
      <c r="E4" s="170"/>
      <c r="F4" s="171">
        <v>26304</v>
      </c>
      <c r="G4" s="172"/>
      <c r="H4" s="173"/>
    </row>
    <row r="5" spans="1:8" x14ac:dyDescent="0.15">
      <c r="A5" s="154" t="s">
        <v>569</v>
      </c>
      <c r="B5" s="159"/>
      <c r="C5" s="160"/>
      <c r="D5" s="161">
        <v>53339</v>
      </c>
      <c r="E5" s="162"/>
      <c r="F5" s="163">
        <v>48088</v>
      </c>
      <c r="G5" s="164"/>
      <c r="H5" s="165"/>
    </row>
    <row r="6" spans="1:8" x14ac:dyDescent="0.15">
      <c r="A6" s="166"/>
      <c r="B6" s="167"/>
      <c r="C6" s="168"/>
      <c r="D6" s="169">
        <v>33657</v>
      </c>
      <c r="E6" s="170"/>
      <c r="F6" s="171">
        <v>25183</v>
      </c>
      <c r="G6" s="172"/>
      <c r="H6" s="173"/>
    </row>
    <row r="7" spans="1:8" x14ac:dyDescent="0.15">
      <c r="A7" s="154" t="s">
        <v>570</v>
      </c>
      <c r="B7" s="159"/>
      <c r="C7" s="160"/>
      <c r="D7" s="161">
        <v>51611</v>
      </c>
      <c r="E7" s="162"/>
      <c r="F7" s="163">
        <v>46457</v>
      </c>
      <c r="G7" s="164"/>
      <c r="H7" s="165"/>
    </row>
    <row r="8" spans="1:8" x14ac:dyDescent="0.15">
      <c r="A8" s="166"/>
      <c r="B8" s="167"/>
      <c r="C8" s="168"/>
      <c r="D8" s="169">
        <v>31387</v>
      </c>
      <c r="E8" s="170"/>
      <c r="F8" s="171">
        <v>24020</v>
      </c>
      <c r="G8" s="172"/>
      <c r="H8" s="173"/>
    </row>
    <row r="9" spans="1:8" x14ac:dyDescent="0.15">
      <c r="A9" s="154" t="s">
        <v>571</v>
      </c>
      <c r="B9" s="159"/>
      <c r="C9" s="160"/>
      <c r="D9" s="161">
        <v>66874</v>
      </c>
      <c r="E9" s="162"/>
      <c r="F9" s="163">
        <v>51849</v>
      </c>
      <c r="G9" s="164"/>
      <c r="H9" s="165"/>
    </row>
    <row r="10" spans="1:8" x14ac:dyDescent="0.15">
      <c r="A10" s="166"/>
      <c r="B10" s="167"/>
      <c r="C10" s="168"/>
      <c r="D10" s="169">
        <v>34556</v>
      </c>
      <c r="E10" s="170"/>
      <c r="F10" s="171">
        <v>26326</v>
      </c>
      <c r="G10" s="172"/>
      <c r="H10" s="173"/>
    </row>
    <row r="11" spans="1:8" x14ac:dyDescent="0.15">
      <c r="A11" s="154" t="s">
        <v>572</v>
      </c>
      <c r="B11" s="159"/>
      <c r="C11" s="160"/>
      <c r="D11" s="161">
        <v>80771</v>
      </c>
      <c r="E11" s="162"/>
      <c r="F11" s="163">
        <v>52191</v>
      </c>
      <c r="G11" s="164"/>
      <c r="H11" s="165"/>
    </row>
    <row r="12" spans="1:8" x14ac:dyDescent="0.15">
      <c r="A12" s="166"/>
      <c r="B12" s="167"/>
      <c r="C12" s="174"/>
      <c r="D12" s="169">
        <v>29886</v>
      </c>
      <c r="E12" s="170"/>
      <c r="F12" s="171">
        <v>26807</v>
      </c>
      <c r="G12" s="172"/>
      <c r="H12" s="173"/>
    </row>
    <row r="13" spans="1:8" x14ac:dyDescent="0.15">
      <c r="A13" s="154"/>
      <c r="B13" s="159"/>
      <c r="C13" s="175"/>
      <c r="D13" s="176">
        <v>60830</v>
      </c>
      <c r="E13" s="177"/>
      <c r="F13" s="178">
        <v>48996</v>
      </c>
      <c r="G13" s="179"/>
      <c r="H13" s="165"/>
    </row>
    <row r="14" spans="1:8" x14ac:dyDescent="0.15">
      <c r="A14" s="166"/>
      <c r="B14" s="167"/>
      <c r="C14" s="168"/>
      <c r="D14" s="169">
        <v>32165</v>
      </c>
      <c r="E14" s="170"/>
      <c r="F14" s="171">
        <v>25728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4.47</v>
      </c>
      <c r="C19" s="180">
        <f>ROUND(VALUE(SUBSTITUTE(実質収支比率等に係る経年分析!G$48,"▲","-")),2)</f>
        <v>4.51</v>
      </c>
      <c r="D19" s="180">
        <f>ROUND(VALUE(SUBSTITUTE(実質収支比率等に係る経年分析!H$48,"▲","-")),2)</f>
        <v>4.54</v>
      </c>
      <c r="E19" s="180">
        <f>ROUND(VALUE(SUBSTITUTE(実質収支比率等に係る経年分析!I$48,"▲","-")),2)</f>
        <v>3.35</v>
      </c>
      <c r="F19" s="180">
        <f>ROUND(VALUE(SUBSTITUTE(実質収支比率等に係る経年分析!J$48,"▲","-")),2)</f>
        <v>3.37</v>
      </c>
    </row>
    <row r="20" spans="1:11" x14ac:dyDescent="0.15">
      <c r="A20" s="180" t="s">
        <v>54</v>
      </c>
      <c r="B20" s="180">
        <f>ROUND(VALUE(SUBSTITUTE(実質収支比率等に係る経年分析!F$47,"▲","-")),2)</f>
        <v>9.42</v>
      </c>
      <c r="C20" s="180">
        <f>ROUND(VALUE(SUBSTITUTE(実質収支比率等に係る経年分析!G$47,"▲","-")),2)</f>
        <v>9.39</v>
      </c>
      <c r="D20" s="180">
        <f>ROUND(VALUE(SUBSTITUTE(実質収支比率等に係る経年分析!H$47,"▲","-")),2)</f>
        <v>8.17</v>
      </c>
      <c r="E20" s="180">
        <f>ROUND(VALUE(SUBSTITUTE(実質収支比率等に係る経年分析!I$47,"▲","-")),2)</f>
        <v>6.62</v>
      </c>
      <c r="F20" s="180">
        <f>ROUND(VALUE(SUBSTITUTE(実質収支比率等に係る経年分析!J$47,"▲","-")),2)</f>
        <v>7.51</v>
      </c>
    </row>
    <row r="21" spans="1:11" x14ac:dyDescent="0.15">
      <c r="A21" s="180" t="s">
        <v>55</v>
      </c>
      <c r="B21" s="180">
        <f>IF(ISNUMBER(VALUE(SUBSTITUTE(実質収支比率等に係る経年分析!F$49,"▲","-"))),ROUND(VALUE(SUBSTITUTE(実質収支比率等に係る経年分析!F$49,"▲","-")),2),NA())</f>
        <v>-0.98</v>
      </c>
      <c r="C21" s="180">
        <f>IF(ISNUMBER(VALUE(SUBSTITUTE(実質収支比率等に係る経年分析!G$49,"▲","-"))),ROUND(VALUE(SUBSTITUTE(実質収支比率等に係る経年分析!G$49,"▲","-")),2),NA())</f>
        <v>0.06</v>
      </c>
      <c r="D21" s="180">
        <f>IF(ISNUMBER(VALUE(SUBSTITUTE(実質収支比率等に係る経年分析!H$49,"▲","-"))),ROUND(VALUE(SUBSTITUTE(実質収支比率等に係る経年分析!H$49,"▲","-")),2),NA())</f>
        <v>-1.07</v>
      </c>
      <c r="E21" s="180">
        <f>IF(ISNUMBER(VALUE(SUBSTITUTE(実質収支比率等に係る経年分析!I$49,"▲","-"))),ROUND(VALUE(SUBSTITUTE(実質収支比率等に係る経年分析!I$49,"▲","-")),2),NA())</f>
        <v>-2.68</v>
      </c>
      <c r="F21" s="180">
        <f>IF(ISNUMBER(VALUE(SUBSTITUTE(実質収支比率等に係る経年分析!J$49,"▲","-"))),ROUND(VALUE(SUBSTITUTE(実質収支比率等に係る経年分析!J$49,"▲","-")),2),NA())</f>
        <v>1.07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2.25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1.41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0.18</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鹿児島市工業用水道事業特別会計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鹿児島市中央卸売市場特別会計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0.28000000000000003</v>
      </c>
    </row>
    <row r="31" spans="1:11" x14ac:dyDescent="0.15">
      <c r="A31" s="181" t="str">
        <f>IF(連結実質赤字比率に係る赤字・黒字の構成分析!C$39="",NA(),連結実質赤字比率に係る赤字・黒字の構成分析!C$39)</f>
        <v>鹿児島市介護保険特別会計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1.0900000000000001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0.59</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4.1100000000000003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4.2699999999999996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4.4800000000000004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3.26</v>
      </c>
    </row>
    <row r="33" spans="1:16" x14ac:dyDescent="0.15">
      <c r="A33" s="181" t="str">
        <f>IF(連結実質赤字比率に係る赤字・黒字の構成分析!C$37="",NA(),連結実質赤字比率に係る赤字・黒字の構成分析!C$37)</f>
        <v>鹿児島市公共下水道事業特別会計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3.94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4.58</v>
      </c>
    </row>
    <row r="34" spans="1:16" x14ac:dyDescent="0.15">
      <c r="A34" s="181" t="str">
        <f>IF(連結実質赤字比率に係る赤字・黒字の構成分析!C$36="",NA(),連結実質赤字比率に係る赤字・黒字の構成分析!C$36)</f>
        <v>鹿児島市水道事業特別会計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7.82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7.57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7.53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6.76</v>
      </c>
    </row>
    <row r="35" spans="1:16" x14ac:dyDescent="0.15">
      <c r="A35" s="181" t="str">
        <f>IF(連結実質赤字比率に係る赤字・黒字の構成分析!C$35="",NA(),連結実質赤字比率に係る赤字・黒字の構成分析!C$35)</f>
        <v>鹿児島市病院事業特別会計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8.9600000000000009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9.4600000000000009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9.17</v>
      </c>
    </row>
    <row r="36" spans="1:16" x14ac:dyDescent="0.15">
      <c r="A36" s="181" t="str">
        <f>IF(連結実質赤字比率に係る赤字・黒字の構成分析!C$34="",NA(),連結実質赤字比率に係る赤字・黒字の構成分析!C$34)</f>
        <v>鹿児島市国民健康保険事業特別会計</v>
      </c>
      <c r="B36" s="181">
        <f>IF(ROUND(VALUE(SUBSTITUTE(連結実質赤字比率に係る赤字・黒字の構成分析!F$34,"▲", "-")), 2) &lt; 0, ABS(ROUND(VALUE(SUBSTITUTE(連結実質赤字比率に係る赤字・黒字の構成分析!F$34,"▲", "-")), 2)), NA())</f>
        <v>4.09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2.89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2.37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2.4</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2.85</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22819</v>
      </c>
      <c r="E42" s="182"/>
      <c r="F42" s="182"/>
      <c r="G42" s="182">
        <f>'実質公債費比率（分子）の構造'!L$52</f>
        <v>22409</v>
      </c>
      <c r="H42" s="182"/>
      <c r="I42" s="182"/>
      <c r="J42" s="182">
        <f>'実質公債費比率（分子）の構造'!M$52</f>
        <v>22696</v>
      </c>
      <c r="K42" s="182"/>
      <c r="L42" s="182"/>
      <c r="M42" s="182">
        <f>'実質公債費比率（分子）の構造'!N$52</f>
        <v>22946</v>
      </c>
      <c r="N42" s="182"/>
      <c r="O42" s="182"/>
      <c r="P42" s="182">
        <f>'実質公債費比率（分子）の構造'!O$52</f>
        <v>22700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67</v>
      </c>
      <c r="C44" s="182"/>
      <c r="D44" s="182"/>
      <c r="E44" s="182">
        <f>'実質公債費比率（分子）の構造'!L$50</f>
        <v>73</v>
      </c>
      <c r="F44" s="182"/>
      <c r="G44" s="182"/>
      <c r="H44" s="182">
        <f>'実質公債費比率（分子）の構造'!M$50</f>
        <v>63</v>
      </c>
      <c r="I44" s="182"/>
      <c r="J44" s="182"/>
      <c r="K44" s="182">
        <f>'実質公債費比率（分子）の構造'!N$50</f>
        <v>60</v>
      </c>
      <c r="L44" s="182"/>
      <c r="M44" s="182"/>
      <c r="N44" s="182">
        <f>'実質公債費比率（分子）の構造'!O$50</f>
        <v>61</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1591</v>
      </c>
      <c r="C46" s="182"/>
      <c r="D46" s="182"/>
      <c r="E46" s="182">
        <f>'実質公債費比率（分子）の構造'!L$48</f>
        <v>1298</v>
      </c>
      <c r="F46" s="182"/>
      <c r="G46" s="182"/>
      <c r="H46" s="182">
        <f>'実質公債費比率（分子）の構造'!M$48</f>
        <v>1171</v>
      </c>
      <c r="I46" s="182"/>
      <c r="J46" s="182"/>
      <c r="K46" s="182">
        <f>'実質公債費比率（分子）の構造'!N$48</f>
        <v>1363</v>
      </c>
      <c r="L46" s="182"/>
      <c r="M46" s="182"/>
      <c r="N46" s="182">
        <f>'実質公債費比率（分子）の構造'!O$48</f>
        <v>3010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23842</v>
      </c>
      <c r="C49" s="182"/>
      <c r="D49" s="182"/>
      <c r="E49" s="182">
        <f>'実質公債費比率（分子）の構造'!L$45</f>
        <v>23539</v>
      </c>
      <c r="F49" s="182"/>
      <c r="G49" s="182"/>
      <c r="H49" s="182">
        <f>'実質公債費比率（分子）の構造'!M$45</f>
        <v>24172</v>
      </c>
      <c r="I49" s="182"/>
      <c r="J49" s="182"/>
      <c r="K49" s="182">
        <f>'実質公債費比率（分子）の構造'!N$45</f>
        <v>24922</v>
      </c>
      <c r="L49" s="182"/>
      <c r="M49" s="182"/>
      <c r="N49" s="182">
        <f>'実質公債費比率（分子）の構造'!O$45</f>
        <v>23972</v>
      </c>
      <c r="O49" s="182"/>
      <c r="P49" s="182"/>
    </row>
    <row r="50" spans="1:16" x14ac:dyDescent="0.15">
      <c r="A50" s="182" t="s">
        <v>70</v>
      </c>
      <c r="B50" s="182" t="e">
        <f>NA()</f>
        <v>#N/A</v>
      </c>
      <c r="C50" s="182">
        <f>IF(ISNUMBER('実質公債費比率（分子）の構造'!K$53),'実質公債費比率（分子）の構造'!K$53,NA())</f>
        <v>2681</v>
      </c>
      <c r="D50" s="182" t="e">
        <f>NA()</f>
        <v>#N/A</v>
      </c>
      <c r="E50" s="182" t="e">
        <f>NA()</f>
        <v>#N/A</v>
      </c>
      <c r="F50" s="182">
        <f>IF(ISNUMBER('実質公債費比率（分子）の構造'!L$53),'実質公債費比率（分子）の構造'!L$53,NA())</f>
        <v>2501</v>
      </c>
      <c r="G50" s="182" t="e">
        <f>NA()</f>
        <v>#N/A</v>
      </c>
      <c r="H50" s="182" t="e">
        <f>NA()</f>
        <v>#N/A</v>
      </c>
      <c r="I50" s="182">
        <f>IF(ISNUMBER('実質公債費比率（分子）の構造'!M$53),'実質公債費比率（分子）の構造'!M$53,NA())</f>
        <v>2710</v>
      </c>
      <c r="J50" s="182" t="e">
        <f>NA()</f>
        <v>#N/A</v>
      </c>
      <c r="K50" s="182" t="e">
        <f>NA()</f>
        <v>#N/A</v>
      </c>
      <c r="L50" s="182">
        <f>IF(ISNUMBER('実質公債費比率（分子）の構造'!N$53),'実質公債費比率（分子）の構造'!N$53,NA())</f>
        <v>3399</v>
      </c>
      <c r="M50" s="182" t="e">
        <f>NA()</f>
        <v>#N/A</v>
      </c>
      <c r="N50" s="182" t="e">
        <f>NA()</f>
        <v>#N/A</v>
      </c>
      <c r="O50" s="182">
        <f>IF(ISNUMBER('実質公債費比率（分子）の構造'!O$53),'実質公債費比率（分子）の構造'!O$53,NA())</f>
        <v>4343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201019</v>
      </c>
      <c r="E56" s="181"/>
      <c r="F56" s="181"/>
      <c r="G56" s="181">
        <f>'将来負担比率（分子）の構造'!J$52</f>
        <v>198455</v>
      </c>
      <c r="H56" s="181"/>
      <c r="I56" s="181"/>
      <c r="J56" s="181">
        <f>'将来負担比率（分子）の構造'!K$52</f>
        <v>195134</v>
      </c>
      <c r="K56" s="181"/>
      <c r="L56" s="181"/>
      <c r="M56" s="181">
        <f>'将来負担比率（分子）の構造'!L$52</f>
        <v>194260</v>
      </c>
      <c r="N56" s="181"/>
      <c r="O56" s="181"/>
      <c r="P56" s="181">
        <f>'将来負担比率（分子）の構造'!M$52</f>
        <v>196531</v>
      </c>
    </row>
    <row r="57" spans="1:16" x14ac:dyDescent="0.15">
      <c r="A57" s="181" t="s">
        <v>41</v>
      </c>
      <c r="B57" s="181"/>
      <c r="C57" s="181"/>
      <c r="D57" s="181">
        <f>'将来負担比率（分子）の構造'!I$51</f>
        <v>55862</v>
      </c>
      <c r="E57" s="181"/>
      <c r="F57" s="181"/>
      <c r="G57" s="181">
        <f>'将来負担比率（分子）の構造'!J$51</f>
        <v>58993</v>
      </c>
      <c r="H57" s="181"/>
      <c r="I57" s="181"/>
      <c r="J57" s="181">
        <f>'将来負担比率（分子）の構造'!K$51</f>
        <v>55361</v>
      </c>
      <c r="K57" s="181"/>
      <c r="L57" s="181"/>
      <c r="M57" s="181">
        <f>'将来負担比率（分子）の構造'!L$51</f>
        <v>55612</v>
      </c>
      <c r="N57" s="181"/>
      <c r="O57" s="181"/>
      <c r="P57" s="181">
        <f>'将来負担比率（分子）の構造'!M$51</f>
        <v>55175</v>
      </c>
    </row>
    <row r="58" spans="1:16" x14ac:dyDescent="0.15">
      <c r="A58" s="181" t="s">
        <v>40</v>
      </c>
      <c r="B58" s="181"/>
      <c r="C58" s="181"/>
      <c r="D58" s="181">
        <f>'将来負担比率（分子）の構造'!I$50</f>
        <v>51661</v>
      </c>
      <c r="E58" s="181"/>
      <c r="F58" s="181"/>
      <c r="G58" s="181">
        <f>'将来負担比率（分子）の構造'!J$50</f>
        <v>51157</v>
      </c>
      <c r="H58" s="181"/>
      <c r="I58" s="181"/>
      <c r="J58" s="181">
        <f>'将来負担比率（分子）の構造'!K$50</f>
        <v>49711</v>
      </c>
      <c r="K58" s="181"/>
      <c r="L58" s="181"/>
      <c r="M58" s="181">
        <f>'将来負担比率（分子）の構造'!L$50</f>
        <v>46945</v>
      </c>
      <c r="N58" s="181"/>
      <c r="O58" s="181"/>
      <c r="P58" s="181">
        <f>'将来負担比率（分子）の構造'!M$50</f>
        <v>37050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196</v>
      </c>
      <c r="C61" s="181"/>
      <c r="D61" s="181"/>
      <c r="E61" s="181">
        <f>'将来負担比率（分子）の構造'!J$46</f>
        <v>207</v>
      </c>
      <c r="F61" s="181"/>
      <c r="G61" s="181"/>
      <c r="H61" s="181">
        <f>'将来負担比率（分子）の構造'!K$46</f>
        <v>303</v>
      </c>
      <c r="I61" s="181"/>
      <c r="J61" s="181"/>
      <c r="K61" s="181">
        <f>'将来負担比率（分子）の構造'!L$46</f>
        <v>281</v>
      </c>
      <c r="L61" s="181"/>
      <c r="M61" s="181"/>
      <c r="N61" s="181">
        <f>'将来負担比率（分子）の構造'!M$46</f>
        <v>167</v>
      </c>
      <c r="O61" s="181"/>
      <c r="P61" s="181"/>
    </row>
    <row r="62" spans="1:16" x14ac:dyDescent="0.15">
      <c r="A62" s="181" t="s">
        <v>34</v>
      </c>
      <c r="B62" s="181">
        <f>'将来負担比率（分子）の構造'!I$45</f>
        <v>32355</v>
      </c>
      <c r="C62" s="181"/>
      <c r="D62" s="181"/>
      <c r="E62" s="181">
        <f>'将来負担比率（分子）の構造'!J$45</f>
        <v>31932</v>
      </c>
      <c r="F62" s="181"/>
      <c r="G62" s="181"/>
      <c r="H62" s="181">
        <f>'将来負担比率（分子）の構造'!K$45</f>
        <v>31750</v>
      </c>
      <c r="I62" s="181"/>
      <c r="J62" s="181"/>
      <c r="K62" s="181">
        <f>'将来負担比率（分子）の構造'!L$45</f>
        <v>32354</v>
      </c>
      <c r="L62" s="181"/>
      <c r="M62" s="181"/>
      <c r="N62" s="181">
        <f>'将来負担比率（分子）の構造'!M$45</f>
        <v>31845</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24523</v>
      </c>
      <c r="C64" s="181"/>
      <c r="D64" s="181"/>
      <c r="E64" s="181">
        <f>'将来負担比率（分子）の構造'!J$43</f>
        <v>26223</v>
      </c>
      <c r="F64" s="181"/>
      <c r="G64" s="181"/>
      <c r="H64" s="181">
        <f>'将来負担比率（分子）の構造'!K$43</f>
        <v>24399</v>
      </c>
      <c r="I64" s="181"/>
      <c r="J64" s="181"/>
      <c r="K64" s="181">
        <f>'将来負担比率（分子）の構造'!L$43</f>
        <v>28391</v>
      </c>
      <c r="L64" s="181"/>
      <c r="M64" s="181"/>
      <c r="N64" s="181">
        <f>'将来負担比率（分子）の構造'!M$43</f>
        <v>40050</v>
      </c>
      <c r="O64" s="181"/>
      <c r="P64" s="181"/>
    </row>
    <row r="65" spans="1:16" x14ac:dyDescent="0.15">
      <c r="A65" s="181" t="s">
        <v>31</v>
      </c>
      <c r="B65" s="181">
        <f>'将来負担比率（分子）の構造'!I$42</f>
        <v>524</v>
      </c>
      <c r="C65" s="181"/>
      <c r="D65" s="181"/>
      <c r="E65" s="181">
        <f>'将来負担比率（分子）の構造'!J$42</f>
        <v>524</v>
      </c>
      <c r="F65" s="181"/>
      <c r="G65" s="181"/>
      <c r="H65" s="181">
        <f>'将来負担比率（分子）の構造'!K$42</f>
        <v>413</v>
      </c>
      <c r="I65" s="181"/>
      <c r="J65" s="181"/>
      <c r="K65" s="181">
        <f>'将来負担比率（分子）の構造'!L$42</f>
        <v>357</v>
      </c>
      <c r="L65" s="181"/>
      <c r="M65" s="181"/>
      <c r="N65" s="181">
        <f>'将来負担比率（分子）の構造'!M$42</f>
        <v>301</v>
      </c>
      <c r="O65" s="181"/>
      <c r="P65" s="181"/>
    </row>
    <row r="66" spans="1:16" x14ac:dyDescent="0.15">
      <c r="A66" s="181" t="s">
        <v>30</v>
      </c>
      <c r="B66" s="181">
        <f>'将来負担比率（分子）の構造'!I$41</f>
        <v>278200</v>
      </c>
      <c r="C66" s="181"/>
      <c r="D66" s="181"/>
      <c r="E66" s="181">
        <f>'将来負担比率（分子）の構造'!J$41</f>
        <v>273389</v>
      </c>
      <c r="F66" s="181"/>
      <c r="G66" s="181"/>
      <c r="H66" s="181">
        <f>'将来負担比率（分子）の構造'!K$41</f>
        <v>270579</v>
      </c>
      <c r="I66" s="181"/>
      <c r="J66" s="181"/>
      <c r="K66" s="181">
        <f>'将来負担比率（分子）の構造'!L$41</f>
        <v>269828</v>
      </c>
      <c r="L66" s="181"/>
      <c r="M66" s="181"/>
      <c r="N66" s="181">
        <f>'将来負担比率（分子）の構造'!M$41</f>
        <v>260131</v>
      </c>
      <c r="O66" s="181"/>
      <c r="P66" s="181"/>
    </row>
    <row r="67" spans="1:16" x14ac:dyDescent="0.15">
      <c r="A67" s="181" t="s">
        <v>74</v>
      </c>
      <c r="B67" s="181" t="e">
        <f>NA()</f>
        <v>#N/A</v>
      </c>
      <c r="C67" s="181">
        <f>IF(ISNUMBER('将来負担比率（分子）の構造'!I$53), IF('将来負担比率（分子）の構造'!I$53 &lt; 0, 0, '将来負担比率（分子）の構造'!I$53), NA())</f>
        <v>27258</v>
      </c>
      <c r="D67" s="181" t="e">
        <f>NA()</f>
        <v>#N/A</v>
      </c>
      <c r="E67" s="181" t="e">
        <f>NA()</f>
        <v>#N/A</v>
      </c>
      <c r="F67" s="181">
        <f>IF(ISNUMBER('将来負担比率（分子）の構造'!J$53), IF('将来負担比率（分子）の構造'!J$53 &lt; 0, 0, '将来負担比率（分子）の構造'!J$53), NA())</f>
        <v>23671</v>
      </c>
      <c r="G67" s="181" t="e">
        <f>NA()</f>
        <v>#N/A</v>
      </c>
      <c r="H67" s="181" t="e">
        <f>NA()</f>
        <v>#N/A</v>
      </c>
      <c r="I67" s="181">
        <f>IF(ISNUMBER('将来負担比率（分子）の構造'!K$53), IF('将来負担比率（分子）の構造'!K$53 &lt; 0, 0, '将来負担比率（分子）の構造'!K$53), NA())</f>
        <v>27238</v>
      </c>
      <c r="J67" s="181" t="e">
        <f>NA()</f>
        <v>#N/A</v>
      </c>
      <c r="K67" s="181" t="e">
        <f>NA()</f>
        <v>#N/A</v>
      </c>
      <c r="L67" s="181">
        <f>IF(ISNUMBER('将来負担比率（分子）の構造'!L$53), IF('将来負担比率（分子）の構造'!L$53 &lt; 0, 0, '将来負担比率（分子）の構造'!L$53), NA())</f>
        <v>34394</v>
      </c>
      <c r="M67" s="181" t="e">
        <f>NA()</f>
        <v>#N/A</v>
      </c>
      <c r="N67" s="181" t="e">
        <f>NA()</f>
        <v>#N/A</v>
      </c>
      <c r="O67" s="181">
        <f>IF(ISNUMBER('将来負担比率（分子）の構造'!M$53), IF('将来負担比率（分子）の構造'!M$53 &lt; 0, 0, '将来負担比率（分子）の構造'!M$53), NA())</f>
        <v>43738</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10721</v>
      </c>
      <c r="C72" s="185">
        <f>基金残高に係る経年分析!G55</f>
        <v>8725</v>
      </c>
      <c r="D72" s="185">
        <f>基金残高に係る経年分析!H55</f>
        <v>10058</v>
      </c>
    </row>
    <row r="73" spans="1:16" x14ac:dyDescent="0.15">
      <c r="A73" s="184" t="s">
        <v>77</v>
      </c>
      <c r="B73" s="185">
        <f>基金残高に係る経年分析!F56</f>
        <v>14083</v>
      </c>
      <c r="C73" s="185">
        <f>基金残高に係る経年分析!G56</f>
        <v>12815</v>
      </c>
      <c r="D73" s="185">
        <f>基金残高に係る経年分析!H56</f>
        <v>9730</v>
      </c>
    </row>
    <row r="74" spans="1:16" x14ac:dyDescent="0.15">
      <c r="A74" s="184" t="s">
        <v>78</v>
      </c>
      <c r="B74" s="185">
        <f>基金残高に係る経年分析!F57</f>
        <v>23853</v>
      </c>
      <c r="C74" s="185">
        <f>基金残高に係る経年分析!G57</f>
        <v>22899</v>
      </c>
      <c r="D74" s="185">
        <f>基金残高に係る経年分析!H57</f>
        <v>21539</v>
      </c>
    </row>
  </sheetData>
  <sheetProtection algorithmName="SHA-512" hashValue="R61XI3XDhpWcuw6YLr6L+xSxrXMb81E2Rt40+Ue+d6zNIue18d0C6/zelDFoOv2ec4aEtqg2OqjbesHt1BiqWA==" saltValue="NRuEdHliXDE3E3KGtFxl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225</v>
      </c>
      <c r="C5" s="711"/>
      <c r="D5" s="711"/>
      <c r="E5" s="711"/>
      <c r="F5" s="711"/>
      <c r="G5" s="711"/>
      <c r="H5" s="711"/>
      <c r="I5" s="711"/>
      <c r="J5" s="711"/>
      <c r="K5" s="711"/>
      <c r="L5" s="711"/>
      <c r="M5" s="711"/>
      <c r="N5" s="711"/>
      <c r="O5" s="711"/>
      <c r="P5" s="711"/>
      <c r="Q5" s="712"/>
      <c r="R5" s="697">
        <v>87422463</v>
      </c>
      <c r="S5" s="698"/>
      <c r="T5" s="698"/>
      <c r="U5" s="698"/>
      <c r="V5" s="698"/>
      <c r="W5" s="698"/>
      <c r="X5" s="698"/>
      <c r="Y5" s="741"/>
      <c r="Z5" s="759">
        <v>25.1</v>
      </c>
      <c r="AA5" s="759"/>
      <c r="AB5" s="759"/>
      <c r="AC5" s="759"/>
      <c r="AD5" s="760">
        <v>80344718</v>
      </c>
      <c r="AE5" s="760"/>
      <c r="AF5" s="760"/>
      <c r="AG5" s="760"/>
      <c r="AH5" s="760"/>
      <c r="AI5" s="760"/>
      <c r="AJ5" s="760"/>
      <c r="AK5" s="760"/>
      <c r="AL5" s="742">
        <v>64</v>
      </c>
      <c r="AM5" s="715"/>
      <c r="AN5" s="715"/>
      <c r="AO5" s="743"/>
      <c r="AP5" s="710" t="s">
        <v>226</v>
      </c>
      <c r="AQ5" s="711"/>
      <c r="AR5" s="711"/>
      <c r="AS5" s="711"/>
      <c r="AT5" s="711"/>
      <c r="AU5" s="711"/>
      <c r="AV5" s="711"/>
      <c r="AW5" s="711"/>
      <c r="AX5" s="711"/>
      <c r="AY5" s="711"/>
      <c r="AZ5" s="711"/>
      <c r="BA5" s="711"/>
      <c r="BB5" s="711"/>
      <c r="BC5" s="711"/>
      <c r="BD5" s="711"/>
      <c r="BE5" s="711"/>
      <c r="BF5" s="712"/>
      <c r="BG5" s="642">
        <v>78295612</v>
      </c>
      <c r="BH5" s="643"/>
      <c r="BI5" s="643"/>
      <c r="BJ5" s="643"/>
      <c r="BK5" s="643"/>
      <c r="BL5" s="643"/>
      <c r="BM5" s="643"/>
      <c r="BN5" s="644"/>
      <c r="BO5" s="675">
        <v>89.6</v>
      </c>
      <c r="BP5" s="675"/>
      <c r="BQ5" s="675"/>
      <c r="BR5" s="675"/>
      <c r="BS5" s="676">
        <v>991300</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1899469</v>
      </c>
      <c r="S6" s="643"/>
      <c r="T6" s="643"/>
      <c r="U6" s="643"/>
      <c r="V6" s="643"/>
      <c r="W6" s="643"/>
      <c r="X6" s="643"/>
      <c r="Y6" s="644"/>
      <c r="Z6" s="675">
        <v>0.5</v>
      </c>
      <c r="AA6" s="675"/>
      <c r="AB6" s="675"/>
      <c r="AC6" s="675"/>
      <c r="AD6" s="676">
        <v>1899469</v>
      </c>
      <c r="AE6" s="676"/>
      <c r="AF6" s="676"/>
      <c r="AG6" s="676"/>
      <c r="AH6" s="676"/>
      <c r="AI6" s="676"/>
      <c r="AJ6" s="676"/>
      <c r="AK6" s="676"/>
      <c r="AL6" s="645">
        <v>1.5</v>
      </c>
      <c r="AM6" s="646"/>
      <c r="AN6" s="646"/>
      <c r="AO6" s="677"/>
      <c r="AP6" s="639" t="s">
        <v>231</v>
      </c>
      <c r="AQ6" s="640"/>
      <c r="AR6" s="640"/>
      <c r="AS6" s="640"/>
      <c r="AT6" s="640"/>
      <c r="AU6" s="640"/>
      <c r="AV6" s="640"/>
      <c r="AW6" s="640"/>
      <c r="AX6" s="640"/>
      <c r="AY6" s="640"/>
      <c r="AZ6" s="640"/>
      <c r="BA6" s="640"/>
      <c r="BB6" s="640"/>
      <c r="BC6" s="640"/>
      <c r="BD6" s="640"/>
      <c r="BE6" s="640"/>
      <c r="BF6" s="641"/>
      <c r="BG6" s="642">
        <v>78295612</v>
      </c>
      <c r="BH6" s="643"/>
      <c r="BI6" s="643"/>
      <c r="BJ6" s="643"/>
      <c r="BK6" s="643"/>
      <c r="BL6" s="643"/>
      <c r="BM6" s="643"/>
      <c r="BN6" s="644"/>
      <c r="BO6" s="675">
        <v>89.6</v>
      </c>
      <c r="BP6" s="675"/>
      <c r="BQ6" s="675"/>
      <c r="BR6" s="675"/>
      <c r="BS6" s="676">
        <v>991300</v>
      </c>
      <c r="BT6" s="676"/>
      <c r="BU6" s="676"/>
      <c r="BV6" s="676"/>
      <c r="BW6" s="676"/>
      <c r="BX6" s="676"/>
      <c r="BY6" s="676"/>
      <c r="BZ6" s="676"/>
      <c r="CA6" s="676"/>
      <c r="CB6" s="730"/>
      <c r="CD6" s="700" t="s">
        <v>232</v>
      </c>
      <c r="CE6" s="701"/>
      <c r="CF6" s="701"/>
      <c r="CG6" s="701"/>
      <c r="CH6" s="701"/>
      <c r="CI6" s="701"/>
      <c r="CJ6" s="701"/>
      <c r="CK6" s="701"/>
      <c r="CL6" s="701"/>
      <c r="CM6" s="701"/>
      <c r="CN6" s="701"/>
      <c r="CO6" s="701"/>
      <c r="CP6" s="701"/>
      <c r="CQ6" s="702"/>
      <c r="CR6" s="642">
        <v>989008</v>
      </c>
      <c r="CS6" s="643"/>
      <c r="CT6" s="643"/>
      <c r="CU6" s="643"/>
      <c r="CV6" s="643"/>
      <c r="CW6" s="643"/>
      <c r="CX6" s="643"/>
      <c r="CY6" s="644"/>
      <c r="CZ6" s="742">
        <v>0.3</v>
      </c>
      <c r="DA6" s="715"/>
      <c r="DB6" s="715"/>
      <c r="DC6" s="745"/>
      <c r="DD6" s="648" t="s">
        <v>233</v>
      </c>
      <c r="DE6" s="643"/>
      <c r="DF6" s="643"/>
      <c r="DG6" s="643"/>
      <c r="DH6" s="643"/>
      <c r="DI6" s="643"/>
      <c r="DJ6" s="643"/>
      <c r="DK6" s="643"/>
      <c r="DL6" s="643"/>
      <c r="DM6" s="643"/>
      <c r="DN6" s="643"/>
      <c r="DO6" s="643"/>
      <c r="DP6" s="644"/>
      <c r="DQ6" s="648">
        <v>986002</v>
      </c>
      <c r="DR6" s="643"/>
      <c r="DS6" s="643"/>
      <c r="DT6" s="643"/>
      <c r="DU6" s="643"/>
      <c r="DV6" s="643"/>
      <c r="DW6" s="643"/>
      <c r="DX6" s="643"/>
      <c r="DY6" s="643"/>
      <c r="DZ6" s="643"/>
      <c r="EA6" s="643"/>
      <c r="EB6" s="643"/>
      <c r="EC6" s="689"/>
    </row>
    <row r="7" spans="2:143" ht="11.25" customHeight="1" x14ac:dyDescent="0.15">
      <c r="B7" s="639" t="s">
        <v>234</v>
      </c>
      <c r="C7" s="640"/>
      <c r="D7" s="640"/>
      <c r="E7" s="640"/>
      <c r="F7" s="640"/>
      <c r="G7" s="640"/>
      <c r="H7" s="640"/>
      <c r="I7" s="640"/>
      <c r="J7" s="640"/>
      <c r="K7" s="640"/>
      <c r="L7" s="640"/>
      <c r="M7" s="640"/>
      <c r="N7" s="640"/>
      <c r="O7" s="640"/>
      <c r="P7" s="640"/>
      <c r="Q7" s="641"/>
      <c r="R7" s="642">
        <v>54978</v>
      </c>
      <c r="S7" s="643"/>
      <c r="T7" s="643"/>
      <c r="U7" s="643"/>
      <c r="V7" s="643"/>
      <c r="W7" s="643"/>
      <c r="X7" s="643"/>
      <c r="Y7" s="644"/>
      <c r="Z7" s="675">
        <v>0</v>
      </c>
      <c r="AA7" s="675"/>
      <c r="AB7" s="675"/>
      <c r="AC7" s="675"/>
      <c r="AD7" s="676">
        <v>54978</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35909159</v>
      </c>
      <c r="BH7" s="643"/>
      <c r="BI7" s="643"/>
      <c r="BJ7" s="643"/>
      <c r="BK7" s="643"/>
      <c r="BL7" s="643"/>
      <c r="BM7" s="643"/>
      <c r="BN7" s="644"/>
      <c r="BO7" s="675">
        <v>41.1</v>
      </c>
      <c r="BP7" s="675"/>
      <c r="BQ7" s="675"/>
      <c r="BR7" s="675"/>
      <c r="BS7" s="676">
        <v>991300</v>
      </c>
      <c r="BT7" s="676"/>
      <c r="BU7" s="676"/>
      <c r="BV7" s="676"/>
      <c r="BW7" s="676"/>
      <c r="BX7" s="676"/>
      <c r="BY7" s="676"/>
      <c r="BZ7" s="676"/>
      <c r="CA7" s="676"/>
      <c r="CB7" s="730"/>
      <c r="CD7" s="681" t="s">
        <v>236</v>
      </c>
      <c r="CE7" s="682"/>
      <c r="CF7" s="682"/>
      <c r="CG7" s="682"/>
      <c r="CH7" s="682"/>
      <c r="CI7" s="682"/>
      <c r="CJ7" s="682"/>
      <c r="CK7" s="682"/>
      <c r="CL7" s="682"/>
      <c r="CM7" s="682"/>
      <c r="CN7" s="682"/>
      <c r="CO7" s="682"/>
      <c r="CP7" s="682"/>
      <c r="CQ7" s="683"/>
      <c r="CR7" s="642">
        <v>78813260</v>
      </c>
      <c r="CS7" s="643"/>
      <c r="CT7" s="643"/>
      <c r="CU7" s="643"/>
      <c r="CV7" s="643"/>
      <c r="CW7" s="643"/>
      <c r="CX7" s="643"/>
      <c r="CY7" s="644"/>
      <c r="CZ7" s="675">
        <v>23</v>
      </c>
      <c r="DA7" s="675"/>
      <c r="DB7" s="675"/>
      <c r="DC7" s="675"/>
      <c r="DD7" s="648">
        <v>691750</v>
      </c>
      <c r="DE7" s="643"/>
      <c r="DF7" s="643"/>
      <c r="DG7" s="643"/>
      <c r="DH7" s="643"/>
      <c r="DI7" s="643"/>
      <c r="DJ7" s="643"/>
      <c r="DK7" s="643"/>
      <c r="DL7" s="643"/>
      <c r="DM7" s="643"/>
      <c r="DN7" s="643"/>
      <c r="DO7" s="643"/>
      <c r="DP7" s="644"/>
      <c r="DQ7" s="648">
        <v>15813368</v>
      </c>
      <c r="DR7" s="643"/>
      <c r="DS7" s="643"/>
      <c r="DT7" s="643"/>
      <c r="DU7" s="643"/>
      <c r="DV7" s="643"/>
      <c r="DW7" s="643"/>
      <c r="DX7" s="643"/>
      <c r="DY7" s="643"/>
      <c r="DZ7" s="643"/>
      <c r="EA7" s="643"/>
      <c r="EB7" s="643"/>
      <c r="EC7" s="689"/>
    </row>
    <row r="8" spans="2:143" ht="11.25" customHeight="1" x14ac:dyDescent="0.15">
      <c r="B8" s="639" t="s">
        <v>237</v>
      </c>
      <c r="C8" s="640"/>
      <c r="D8" s="640"/>
      <c r="E8" s="640"/>
      <c r="F8" s="640"/>
      <c r="G8" s="640"/>
      <c r="H8" s="640"/>
      <c r="I8" s="640"/>
      <c r="J8" s="640"/>
      <c r="K8" s="640"/>
      <c r="L8" s="640"/>
      <c r="M8" s="640"/>
      <c r="N8" s="640"/>
      <c r="O8" s="640"/>
      <c r="P8" s="640"/>
      <c r="Q8" s="641"/>
      <c r="R8" s="642">
        <v>160352</v>
      </c>
      <c r="S8" s="643"/>
      <c r="T8" s="643"/>
      <c r="U8" s="643"/>
      <c r="V8" s="643"/>
      <c r="W8" s="643"/>
      <c r="X8" s="643"/>
      <c r="Y8" s="644"/>
      <c r="Z8" s="675">
        <v>0</v>
      </c>
      <c r="AA8" s="675"/>
      <c r="AB8" s="675"/>
      <c r="AC8" s="675"/>
      <c r="AD8" s="676">
        <v>160352</v>
      </c>
      <c r="AE8" s="676"/>
      <c r="AF8" s="676"/>
      <c r="AG8" s="676"/>
      <c r="AH8" s="676"/>
      <c r="AI8" s="676"/>
      <c r="AJ8" s="676"/>
      <c r="AK8" s="676"/>
      <c r="AL8" s="645">
        <v>0.1</v>
      </c>
      <c r="AM8" s="646"/>
      <c r="AN8" s="646"/>
      <c r="AO8" s="677"/>
      <c r="AP8" s="639" t="s">
        <v>238</v>
      </c>
      <c r="AQ8" s="640"/>
      <c r="AR8" s="640"/>
      <c r="AS8" s="640"/>
      <c r="AT8" s="640"/>
      <c r="AU8" s="640"/>
      <c r="AV8" s="640"/>
      <c r="AW8" s="640"/>
      <c r="AX8" s="640"/>
      <c r="AY8" s="640"/>
      <c r="AZ8" s="640"/>
      <c r="BA8" s="640"/>
      <c r="BB8" s="640"/>
      <c r="BC8" s="640"/>
      <c r="BD8" s="640"/>
      <c r="BE8" s="640"/>
      <c r="BF8" s="641"/>
      <c r="BG8" s="642">
        <v>997070</v>
      </c>
      <c r="BH8" s="643"/>
      <c r="BI8" s="643"/>
      <c r="BJ8" s="643"/>
      <c r="BK8" s="643"/>
      <c r="BL8" s="643"/>
      <c r="BM8" s="643"/>
      <c r="BN8" s="644"/>
      <c r="BO8" s="675">
        <v>1.1000000000000001</v>
      </c>
      <c r="BP8" s="675"/>
      <c r="BQ8" s="675"/>
      <c r="BR8" s="675"/>
      <c r="BS8" s="648" t="s">
        <v>239</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129472579</v>
      </c>
      <c r="CS8" s="643"/>
      <c r="CT8" s="643"/>
      <c r="CU8" s="643"/>
      <c r="CV8" s="643"/>
      <c r="CW8" s="643"/>
      <c r="CX8" s="643"/>
      <c r="CY8" s="644"/>
      <c r="CZ8" s="675">
        <v>37.9</v>
      </c>
      <c r="DA8" s="675"/>
      <c r="DB8" s="675"/>
      <c r="DC8" s="675"/>
      <c r="DD8" s="648">
        <v>1526618</v>
      </c>
      <c r="DE8" s="643"/>
      <c r="DF8" s="643"/>
      <c r="DG8" s="643"/>
      <c r="DH8" s="643"/>
      <c r="DI8" s="643"/>
      <c r="DJ8" s="643"/>
      <c r="DK8" s="643"/>
      <c r="DL8" s="643"/>
      <c r="DM8" s="643"/>
      <c r="DN8" s="643"/>
      <c r="DO8" s="643"/>
      <c r="DP8" s="644"/>
      <c r="DQ8" s="648">
        <v>55587431</v>
      </c>
      <c r="DR8" s="643"/>
      <c r="DS8" s="643"/>
      <c r="DT8" s="643"/>
      <c r="DU8" s="643"/>
      <c r="DV8" s="643"/>
      <c r="DW8" s="643"/>
      <c r="DX8" s="643"/>
      <c r="DY8" s="643"/>
      <c r="DZ8" s="643"/>
      <c r="EA8" s="643"/>
      <c r="EB8" s="643"/>
      <c r="EC8" s="689"/>
    </row>
    <row r="9" spans="2:143" ht="11.25" customHeight="1" x14ac:dyDescent="0.15">
      <c r="B9" s="639" t="s">
        <v>241</v>
      </c>
      <c r="C9" s="640"/>
      <c r="D9" s="640"/>
      <c r="E9" s="640"/>
      <c r="F9" s="640"/>
      <c r="G9" s="640"/>
      <c r="H9" s="640"/>
      <c r="I9" s="640"/>
      <c r="J9" s="640"/>
      <c r="K9" s="640"/>
      <c r="L9" s="640"/>
      <c r="M9" s="640"/>
      <c r="N9" s="640"/>
      <c r="O9" s="640"/>
      <c r="P9" s="640"/>
      <c r="Q9" s="641"/>
      <c r="R9" s="642">
        <v>161737</v>
      </c>
      <c r="S9" s="643"/>
      <c r="T9" s="643"/>
      <c r="U9" s="643"/>
      <c r="V9" s="643"/>
      <c r="W9" s="643"/>
      <c r="X9" s="643"/>
      <c r="Y9" s="644"/>
      <c r="Z9" s="675">
        <v>0</v>
      </c>
      <c r="AA9" s="675"/>
      <c r="AB9" s="675"/>
      <c r="AC9" s="675"/>
      <c r="AD9" s="676">
        <v>161737</v>
      </c>
      <c r="AE9" s="676"/>
      <c r="AF9" s="676"/>
      <c r="AG9" s="676"/>
      <c r="AH9" s="676"/>
      <c r="AI9" s="676"/>
      <c r="AJ9" s="676"/>
      <c r="AK9" s="676"/>
      <c r="AL9" s="645">
        <v>0.1</v>
      </c>
      <c r="AM9" s="646"/>
      <c r="AN9" s="646"/>
      <c r="AO9" s="677"/>
      <c r="AP9" s="639" t="s">
        <v>242</v>
      </c>
      <c r="AQ9" s="640"/>
      <c r="AR9" s="640"/>
      <c r="AS9" s="640"/>
      <c r="AT9" s="640"/>
      <c r="AU9" s="640"/>
      <c r="AV9" s="640"/>
      <c r="AW9" s="640"/>
      <c r="AX9" s="640"/>
      <c r="AY9" s="640"/>
      <c r="AZ9" s="640"/>
      <c r="BA9" s="640"/>
      <c r="BB9" s="640"/>
      <c r="BC9" s="640"/>
      <c r="BD9" s="640"/>
      <c r="BE9" s="640"/>
      <c r="BF9" s="641"/>
      <c r="BG9" s="642">
        <v>28925298</v>
      </c>
      <c r="BH9" s="643"/>
      <c r="BI9" s="643"/>
      <c r="BJ9" s="643"/>
      <c r="BK9" s="643"/>
      <c r="BL9" s="643"/>
      <c r="BM9" s="643"/>
      <c r="BN9" s="644"/>
      <c r="BO9" s="675">
        <v>33.1</v>
      </c>
      <c r="BP9" s="675"/>
      <c r="BQ9" s="675"/>
      <c r="BR9" s="675"/>
      <c r="BS9" s="648" t="s">
        <v>239</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29143659</v>
      </c>
      <c r="CS9" s="643"/>
      <c r="CT9" s="643"/>
      <c r="CU9" s="643"/>
      <c r="CV9" s="643"/>
      <c r="CW9" s="643"/>
      <c r="CX9" s="643"/>
      <c r="CY9" s="644"/>
      <c r="CZ9" s="675">
        <v>8.5</v>
      </c>
      <c r="DA9" s="675"/>
      <c r="DB9" s="675"/>
      <c r="DC9" s="675"/>
      <c r="DD9" s="648">
        <v>12648090</v>
      </c>
      <c r="DE9" s="643"/>
      <c r="DF9" s="643"/>
      <c r="DG9" s="643"/>
      <c r="DH9" s="643"/>
      <c r="DI9" s="643"/>
      <c r="DJ9" s="643"/>
      <c r="DK9" s="643"/>
      <c r="DL9" s="643"/>
      <c r="DM9" s="643"/>
      <c r="DN9" s="643"/>
      <c r="DO9" s="643"/>
      <c r="DP9" s="644"/>
      <c r="DQ9" s="648">
        <v>15099459</v>
      </c>
      <c r="DR9" s="643"/>
      <c r="DS9" s="643"/>
      <c r="DT9" s="643"/>
      <c r="DU9" s="643"/>
      <c r="DV9" s="643"/>
      <c r="DW9" s="643"/>
      <c r="DX9" s="643"/>
      <c r="DY9" s="643"/>
      <c r="DZ9" s="643"/>
      <c r="EA9" s="643"/>
      <c r="EB9" s="643"/>
      <c r="EC9" s="689"/>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239</v>
      </c>
      <c r="S10" s="643"/>
      <c r="T10" s="643"/>
      <c r="U10" s="643"/>
      <c r="V10" s="643"/>
      <c r="W10" s="643"/>
      <c r="X10" s="643"/>
      <c r="Y10" s="644"/>
      <c r="Z10" s="675" t="s">
        <v>239</v>
      </c>
      <c r="AA10" s="675"/>
      <c r="AB10" s="675"/>
      <c r="AC10" s="675"/>
      <c r="AD10" s="676" t="s">
        <v>239</v>
      </c>
      <c r="AE10" s="676"/>
      <c r="AF10" s="676"/>
      <c r="AG10" s="676"/>
      <c r="AH10" s="676"/>
      <c r="AI10" s="676"/>
      <c r="AJ10" s="676"/>
      <c r="AK10" s="676"/>
      <c r="AL10" s="645" t="s">
        <v>239</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1711686</v>
      </c>
      <c r="BH10" s="643"/>
      <c r="BI10" s="643"/>
      <c r="BJ10" s="643"/>
      <c r="BK10" s="643"/>
      <c r="BL10" s="643"/>
      <c r="BM10" s="643"/>
      <c r="BN10" s="644"/>
      <c r="BO10" s="675">
        <v>2</v>
      </c>
      <c r="BP10" s="675"/>
      <c r="BQ10" s="675"/>
      <c r="BR10" s="675"/>
      <c r="BS10" s="648" t="s">
        <v>239</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1269339</v>
      </c>
      <c r="CS10" s="643"/>
      <c r="CT10" s="643"/>
      <c r="CU10" s="643"/>
      <c r="CV10" s="643"/>
      <c r="CW10" s="643"/>
      <c r="CX10" s="643"/>
      <c r="CY10" s="644"/>
      <c r="CZ10" s="675">
        <v>0.4</v>
      </c>
      <c r="DA10" s="675"/>
      <c r="DB10" s="675"/>
      <c r="DC10" s="675"/>
      <c r="DD10" s="648" t="s">
        <v>233</v>
      </c>
      <c r="DE10" s="643"/>
      <c r="DF10" s="643"/>
      <c r="DG10" s="643"/>
      <c r="DH10" s="643"/>
      <c r="DI10" s="643"/>
      <c r="DJ10" s="643"/>
      <c r="DK10" s="643"/>
      <c r="DL10" s="643"/>
      <c r="DM10" s="643"/>
      <c r="DN10" s="643"/>
      <c r="DO10" s="643"/>
      <c r="DP10" s="644"/>
      <c r="DQ10" s="648">
        <v>1258882</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13212825</v>
      </c>
      <c r="S11" s="643"/>
      <c r="T11" s="643"/>
      <c r="U11" s="643"/>
      <c r="V11" s="643"/>
      <c r="W11" s="643"/>
      <c r="X11" s="643"/>
      <c r="Y11" s="644"/>
      <c r="Z11" s="645">
        <v>3.8</v>
      </c>
      <c r="AA11" s="646"/>
      <c r="AB11" s="646"/>
      <c r="AC11" s="647"/>
      <c r="AD11" s="648">
        <v>13212825</v>
      </c>
      <c r="AE11" s="643"/>
      <c r="AF11" s="643"/>
      <c r="AG11" s="643"/>
      <c r="AH11" s="643"/>
      <c r="AI11" s="643"/>
      <c r="AJ11" s="643"/>
      <c r="AK11" s="644"/>
      <c r="AL11" s="645">
        <v>10.5</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4275105</v>
      </c>
      <c r="BH11" s="643"/>
      <c r="BI11" s="643"/>
      <c r="BJ11" s="643"/>
      <c r="BK11" s="643"/>
      <c r="BL11" s="643"/>
      <c r="BM11" s="643"/>
      <c r="BN11" s="644"/>
      <c r="BO11" s="675">
        <v>4.9000000000000004</v>
      </c>
      <c r="BP11" s="675"/>
      <c r="BQ11" s="675"/>
      <c r="BR11" s="675"/>
      <c r="BS11" s="648">
        <v>991300</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2357052</v>
      </c>
      <c r="CS11" s="643"/>
      <c r="CT11" s="643"/>
      <c r="CU11" s="643"/>
      <c r="CV11" s="643"/>
      <c r="CW11" s="643"/>
      <c r="CX11" s="643"/>
      <c r="CY11" s="644"/>
      <c r="CZ11" s="675">
        <v>0.7</v>
      </c>
      <c r="DA11" s="675"/>
      <c r="DB11" s="675"/>
      <c r="DC11" s="675"/>
      <c r="DD11" s="648">
        <v>924333</v>
      </c>
      <c r="DE11" s="643"/>
      <c r="DF11" s="643"/>
      <c r="DG11" s="643"/>
      <c r="DH11" s="643"/>
      <c r="DI11" s="643"/>
      <c r="DJ11" s="643"/>
      <c r="DK11" s="643"/>
      <c r="DL11" s="643"/>
      <c r="DM11" s="643"/>
      <c r="DN11" s="643"/>
      <c r="DO11" s="643"/>
      <c r="DP11" s="644"/>
      <c r="DQ11" s="648">
        <v>1886774</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v>51236</v>
      </c>
      <c r="S12" s="643"/>
      <c r="T12" s="643"/>
      <c r="U12" s="643"/>
      <c r="V12" s="643"/>
      <c r="W12" s="643"/>
      <c r="X12" s="643"/>
      <c r="Y12" s="644"/>
      <c r="Z12" s="675">
        <v>0</v>
      </c>
      <c r="AA12" s="675"/>
      <c r="AB12" s="675"/>
      <c r="AC12" s="675"/>
      <c r="AD12" s="676">
        <v>51236</v>
      </c>
      <c r="AE12" s="676"/>
      <c r="AF12" s="676"/>
      <c r="AG12" s="676"/>
      <c r="AH12" s="676"/>
      <c r="AI12" s="676"/>
      <c r="AJ12" s="676"/>
      <c r="AK12" s="676"/>
      <c r="AL12" s="645">
        <v>0</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37177382</v>
      </c>
      <c r="BH12" s="643"/>
      <c r="BI12" s="643"/>
      <c r="BJ12" s="643"/>
      <c r="BK12" s="643"/>
      <c r="BL12" s="643"/>
      <c r="BM12" s="643"/>
      <c r="BN12" s="644"/>
      <c r="BO12" s="675">
        <v>42.5</v>
      </c>
      <c r="BP12" s="675"/>
      <c r="BQ12" s="675"/>
      <c r="BR12" s="675"/>
      <c r="BS12" s="648" t="s">
        <v>239</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6396418</v>
      </c>
      <c r="CS12" s="643"/>
      <c r="CT12" s="643"/>
      <c r="CU12" s="643"/>
      <c r="CV12" s="643"/>
      <c r="CW12" s="643"/>
      <c r="CX12" s="643"/>
      <c r="CY12" s="644"/>
      <c r="CZ12" s="675">
        <v>1.9</v>
      </c>
      <c r="DA12" s="675"/>
      <c r="DB12" s="675"/>
      <c r="DC12" s="675"/>
      <c r="DD12" s="648">
        <v>283705</v>
      </c>
      <c r="DE12" s="643"/>
      <c r="DF12" s="643"/>
      <c r="DG12" s="643"/>
      <c r="DH12" s="643"/>
      <c r="DI12" s="643"/>
      <c r="DJ12" s="643"/>
      <c r="DK12" s="643"/>
      <c r="DL12" s="643"/>
      <c r="DM12" s="643"/>
      <c r="DN12" s="643"/>
      <c r="DO12" s="643"/>
      <c r="DP12" s="644"/>
      <c r="DQ12" s="648">
        <v>6212775</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239</v>
      </c>
      <c r="S13" s="643"/>
      <c r="T13" s="643"/>
      <c r="U13" s="643"/>
      <c r="V13" s="643"/>
      <c r="W13" s="643"/>
      <c r="X13" s="643"/>
      <c r="Y13" s="644"/>
      <c r="Z13" s="675" t="s">
        <v>239</v>
      </c>
      <c r="AA13" s="675"/>
      <c r="AB13" s="675"/>
      <c r="AC13" s="675"/>
      <c r="AD13" s="676" t="s">
        <v>233</v>
      </c>
      <c r="AE13" s="676"/>
      <c r="AF13" s="676"/>
      <c r="AG13" s="676"/>
      <c r="AH13" s="676"/>
      <c r="AI13" s="676"/>
      <c r="AJ13" s="676"/>
      <c r="AK13" s="676"/>
      <c r="AL13" s="645" t="s">
        <v>239</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36721953</v>
      </c>
      <c r="BH13" s="643"/>
      <c r="BI13" s="643"/>
      <c r="BJ13" s="643"/>
      <c r="BK13" s="643"/>
      <c r="BL13" s="643"/>
      <c r="BM13" s="643"/>
      <c r="BN13" s="644"/>
      <c r="BO13" s="675">
        <v>42</v>
      </c>
      <c r="BP13" s="675"/>
      <c r="BQ13" s="675"/>
      <c r="BR13" s="675"/>
      <c r="BS13" s="648" t="s">
        <v>239</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33680565</v>
      </c>
      <c r="CS13" s="643"/>
      <c r="CT13" s="643"/>
      <c r="CU13" s="643"/>
      <c r="CV13" s="643"/>
      <c r="CW13" s="643"/>
      <c r="CX13" s="643"/>
      <c r="CY13" s="644"/>
      <c r="CZ13" s="675">
        <v>9.8000000000000007</v>
      </c>
      <c r="DA13" s="675"/>
      <c r="DB13" s="675"/>
      <c r="DC13" s="675"/>
      <c r="DD13" s="648">
        <v>24190929</v>
      </c>
      <c r="DE13" s="643"/>
      <c r="DF13" s="643"/>
      <c r="DG13" s="643"/>
      <c r="DH13" s="643"/>
      <c r="DI13" s="643"/>
      <c r="DJ13" s="643"/>
      <c r="DK13" s="643"/>
      <c r="DL13" s="643"/>
      <c r="DM13" s="643"/>
      <c r="DN13" s="643"/>
      <c r="DO13" s="643"/>
      <c r="DP13" s="644"/>
      <c r="DQ13" s="648">
        <v>12568411</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239</v>
      </c>
      <c r="S14" s="643"/>
      <c r="T14" s="643"/>
      <c r="U14" s="643"/>
      <c r="V14" s="643"/>
      <c r="W14" s="643"/>
      <c r="X14" s="643"/>
      <c r="Y14" s="644"/>
      <c r="Z14" s="675" t="s">
        <v>239</v>
      </c>
      <c r="AA14" s="675"/>
      <c r="AB14" s="675"/>
      <c r="AC14" s="675"/>
      <c r="AD14" s="676" t="s">
        <v>233</v>
      </c>
      <c r="AE14" s="676"/>
      <c r="AF14" s="676"/>
      <c r="AG14" s="676"/>
      <c r="AH14" s="676"/>
      <c r="AI14" s="676"/>
      <c r="AJ14" s="676"/>
      <c r="AK14" s="676"/>
      <c r="AL14" s="645" t="s">
        <v>233</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1638821</v>
      </c>
      <c r="BH14" s="643"/>
      <c r="BI14" s="643"/>
      <c r="BJ14" s="643"/>
      <c r="BK14" s="643"/>
      <c r="BL14" s="643"/>
      <c r="BM14" s="643"/>
      <c r="BN14" s="644"/>
      <c r="BO14" s="675">
        <v>1.9</v>
      </c>
      <c r="BP14" s="675"/>
      <c r="BQ14" s="675"/>
      <c r="BR14" s="675"/>
      <c r="BS14" s="648" t="s">
        <v>239</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5984800</v>
      </c>
      <c r="CS14" s="643"/>
      <c r="CT14" s="643"/>
      <c r="CU14" s="643"/>
      <c r="CV14" s="643"/>
      <c r="CW14" s="643"/>
      <c r="CX14" s="643"/>
      <c r="CY14" s="644"/>
      <c r="CZ14" s="675">
        <v>1.8</v>
      </c>
      <c r="DA14" s="675"/>
      <c r="DB14" s="675"/>
      <c r="DC14" s="675"/>
      <c r="DD14" s="648">
        <v>546502</v>
      </c>
      <c r="DE14" s="643"/>
      <c r="DF14" s="643"/>
      <c r="DG14" s="643"/>
      <c r="DH14" s="643"/>
      <c r="DI14" s="643"/>
      <c r="DJ14" s="643"/>
      <c r="DK14" s="643"/>
      <c r="DL14" s="643"/>
      <c r="DM14" s="643"/>
      <c r="DN14" s="643"/>
      <c r="DO14" s="643"/>
      <c r="DP14" s="644"/>
      <c r="DQ14" s="648">
        <v>5674927</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239</v>
      </c>
      <c r="S15" s="643"/>
      <c r="T15" s="643"/>
      <c r="U15" s="643"/>
      <c r="V15" s="643"/>
      <c r="W15" s="643"/>
      <c r="X15" s="643"/>
      <c r="Y15" s="644"/>
      <c r="Z15" s="675" t="s">
        <v>239</v>
      </c>
      <c r="AA15" s="675"/>
      <c r="AB15" s="675"/>
      <c r="AC15" s="675"/>
      <c r="AD15" s="676" t="s">
        <v>233</v>
      </c>
      <c r="AE15" s="676"/>
      <c r="AF15" s="676"/>
      <c r="AG15" s="676"/>
      <c r="AH15" s="676"/>
      <c r="AI15" s="676"/>
      <c r="AJ15" s="676"/>
      <c r="AK15" s="676"/>
      <c r="AL15" s="645" t="s">
        <v>233</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3570250</v>
      </c>
      <c r="BH15" s="643"/>
      <c r="BI15" s="643"/>
      <c r="BJ15" s="643"/>
      <c r="BK15" s="643"/>
      <c r="BL15" s="643"/>
      <c r="BM15" s="643"/>
      <c r="BN15" s="644"/>
      <c r="BO15" s="675">
        <v>4.0999999999999996</v>
      </c>
      <c r="BP15" s="675"/>
      <c r="BQ15" s="675"/>
      <c r="BR15" s="675"/>
      <c r="BS15" s="648" t="s">
        <v>233</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27195580</v>
      </c>
      <c r="CS15" s="643"/>
      <c r="CT15" s="643"/>
      <c r="CU15" s="643"/>
      <c r="CV15" s="643"/>
      <c r="CW15" s="643"/>
      <c r="CX15" s="643"/>
      <c r="CY15" s="644"/>
      <c r="CZ15" s="675">
        <v>8</v>
      </c>
      <c r="DA15" s="675"/>
      <c r="DB15" s="675"/>
      <c r="DC15" s="675"/>
      <c r="DD15" s="648">
        <v>7775787</v>
      </c>
      <c r="DE15" s="643"/>
      <c r="DF15" s="643"/>
      <c r="DG15" s="643"/>
      <c r="DH15" s="643"/>
      <c r="DI15" s="643"/>
      <c r="DJ15" s="643"/>
      <c r="DK15" s="643"/>
      <c r="DL15" s="643"/>
      <c r="DM15" s="643"/>
      <c r="DN15" s="643"/>
      <c r="DO15" s="643"/>
      <c r="DP15" s="644"/>
      <c r="DQ15" s="648">
        <v>19302444</v>
      </c>
      <c r="DR15" s="643"/>
      <c r="DS15" s="643"/>
      <c r="DT15" s="643"/>
      <c r="DU15" s="643"/>
      <c r="DV15" s="643"/>
      <c r="DW15" s="643"/>
      <c r="DX15" s="643"/>
      <c r="DY15" s="643"/>
      <c r="DZ15" s="643"/>
      <c r="EA15" s="643"/>
      <c r="EB15" s="643"/>
      <c r="EC15" s="689"/>
    </row>
    <row r="16" spans="2:143" ht="11.25" customHeight="1" x14ac:dyDescent="0.15">
      <c r="B16" s="639" t="s">
        <v>262</v>
      </c>
      <c r="C16" s="640"/>
      <c r="D16" s="640"/>
      <c r="E16" s="640"/>
      <c r="F16" s="640"/>
      <c r="G16" s="640"/>
      <c r="H16" s="640"/>
      <c r="I16" s="640"/>
      <c r="J16" s="640"/>
      <c r="K16" s="640"/>
      <c r="L16" s="640"/>
      <c r="M16" s="640"/>
      <c r="N16" s="640"/>
      <c r="O16" s="640"/>
      <c r="P16" s="640"/>
      <c r="Q16" s="641"/>
      <c r="R16" s="642">
        <v>60159</v>
      </c>
      <c r="S16" s="643"/>
      <c r="T16" s="643"/>
      <c r="U16" s="643"/>
      <c r="V16" s="643"/>
      <c r="W16" s="643"/>
      <c r="X16" s="643"/>
      <c r="Y16" s="644"/>
      <c r="Z16" s="675">
        <v>0</v>
      </c>
      <c r="AA16" s="675"/>
      <c r="AB16" s="675"/>
      <c r="AC16" s="675"/>
      <c r="AD16" s="676">
        <v>60159</v>
      </c>
      <c r="AE16" s="676"/>
      <c r="AF16" s="676"/>
      <c r="AG16" s="676"/>
      <c r="AH16" s="676"/>
      <c r="AI16" s="676"/>
      <c r="AJ16" s="676"/>
      <c r="AK16" s="676"/>
      <c r="AL16" s="645">
        <v>0</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239</v>
      </c>
      <c r="BH16" s="643"/>
      <c r="BI16" s="643"/>
      <c r="BJ16" s="643"/>
      <c r="BK16" s="643"/>
      <c r="BL16" s="643"/>
      <c r="BM16" s="643"/>
      <c r="BN16" s="644"/>
      <c r="BO16" s="675" t="s">
        <v>233</v>
      </c>
      <c r="BP16" s="675"/>
      <c r="BQ16" s="675"/>
      <c r="BR16" s="675"/>
      <c r="BS16" s="648" t="s">
        <v>233</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v>1539288</v>
      </c>
      <c r="CS16" s="643"/>
      <c r="CT16" s="643"/>
      <c r="CU16" s="643"/>
      <c r="CV16" s="643"/>
      <c r="CW16" s="643"/>
      <c r="CX16" s="643"/>
      <c r="CY16" s="644"/>
      <c r="CZ16" s="675">
        <v>0.5</v>
      </c>
      <c r="DA16" s="675"/>
      <c r="DB16" s="675"/>
      <c r="DC16" s="675"/>
      <c r="DD16" s="648" t="s">
        <v>239</v>
      </c>
      <c r="DE16" s="643"/>
      <c r="DF16" s="643"/>
      <c r="DG16" s="643"/>
      <c r="DH16" s="643"/>
      <c r="DI16" s="643"/>
      <c r="DJ16" s="643"/>
      <c r="DK16" s="643"/>
      <c r="DL16" s="643"/>
      <c r="DM16" s="643"/>
      <c r="DN16" s="643"/>
      <c r="DO16" s="643"/>
      <c r="DP16" s="644"/>
      <c r="DQ16" s="648">
        <v>837735</v>
      </c>
      <c r="DR16" s="643"/>
      <c r="DS16" s="643"/>
      <c r="DT16" s="643"/>
      <c r="DU16" s="643"/>
      <c r="DV16" s="643"/>
      <c r="DW16" s="643"/>
      <c r="DX16" s="643"/>
      <c r="DY16" s="643"/>
      <c r="DZ16" s="643"/>
      <c r="EA16" s="643"/>
      <c r="EB16" s="643"/>
      <c r="EC16" s="689"/>
    </row>
    <row r="17" spans="2:133" ht="11.25" customHeight="1" x14ac:dyDescent="0.15">
      <c r="B17" s="639" t="s">
        <v>265</v>
      </c>
      <c r="C17" s="640"/>
      <c r="D17" s="640"/>
      <c r="E17" s="640"/>
      <c r="F17" s="640"/>
      <c r="G17" s="640"/>
      <c r="H17" s="640"/>
      <c r="I17" s="640"/>
      <c r="J17" s="640"/>
      <c r="K17" s="640"/>
      <c r="L17" s="640"/>
      <c r="M17" s="640"/>
      <c r="N17" s="640"/>
      <c r="O17" s="640"/>
      <c r="P17" s="640"/>
      <c r="Q17" s="641"/>
      <c r="R17" s="642">
        <v>617566</v>
      </c>
      <c r="S17" s="643"/>
      <c r="T17" s="643"/>
      <c r="U17" s="643"/>
      <c r="V17" s="643"/>
      <c r="W17" s="643"/>
      <c r="X17" s="643"/>
      <c r="Y17" s="644"/>
      <c r="Z17" s="675">
        <v>0.2</v>
      </c>
      <c r="AA17" s="675"/>
      <c r="AB17" s="675"/>
      <c r="AC17" s="675"/>
      <c r="AD17" s="676">
        <v>617566</v>
      </c>
      <c r="AE17" s="676"/>
      <c r="AF17" s="676"/>
      <c r="AG17" s="676"/>
      <c r="AH17" s="676"/>
      <c r="AI17" s="676"/>
      <c r="AJ17" s="676"/>
      <c r="AK17" s="676"/>
      <c r="AL17" s="645">
        <v>0.5</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239</v>
      </c>
      <c r="BH17" s="643"/>
      <c r="BI17" s="643"/>
      <c r="BJ17" s="643"/>
      <c r="BK17" s="643"/>
      <c r="BL17" s="643"/>
      <c r="BM17" s="643"/>
      <c r="BN17" s="644"/>
      <c r="BO17" s="675" t="s">
        <v>267</v>
      </c>
      <c r="BP17" s="675"/>
      <c r="BQ17" s="675"/>
      <c r="BR17" s="675"/>
      <c r="BS17" s="648" t="s">
        <v>239</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23972332</v>
      </c>
      <c r="CS17" s="643"/>
      <c r="CT17" s="643"/>
      <c r="CU17" s="643"/>
      <c r="CV17" s="643"/>
      <c r="CW17" s="643"/>
      <c r="CX17" s="643"/>
      <c r="CY17" s="644"/>
      <c r="CZ17" s="675">
        <v>7</v>
      </c>
      <c r="DA17" s="675"/>
      <c r="DB17" s="675"/>
      <c r="DC17" s="675"/>
      <c r="DD17" s="648" t="s">
        <v>239</v>
      </c>
      <c r="DE17" s="643"/>
      <c r="DF17" s="643"/>
      <c r="DG17" s="643"/>
      <c r="DH17" s="643"/>
      <c r="DI17" s="643"/>
      <c r="DJ17" s="643"/>
      <c r="DK17" s="643"/>
      <c r="DL17" s="643"/>
      <c r="DM17" s="643"/>
      <c r="DN17" s="643"/>
      <c r="DO17" s="643"/>
      <c r="DP17" s="644"/>
      <c r="DQ17" s="648">
        <v>23749840</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702014</v>
      </c>
      <c r="S18" s="643"/>
      <c r="T18" s="643"/>
      <c r="U18" s="643"/>
      <c r="V18" s="643"/>
      <c r="W18" s="643"/>
      <c r="X18" s="643"/>
      <c r="Y18" s="644"/>
      <c r="Z18" s="675">
        <v>0.2</v>
      </c>
      <c r="AA18" s="675"/>
      <c r="AB18" s="675"/>
      <c r="AC18" s="675"/>
      <c r="AD18" s="676">
        <v>702014</v>
      </c>
      <c r="AE18" s="676"/>
      <c r="AF18" s="676"/>
      <c r="AG18" s="676"/>
      <c r="AH18" s="676"/>
      <c r="AI18" s="676"/>
      <c r="AJ18" s="676"/>
      <c r="AK18" s="676"/>
      <c r="AL18" s="645">
        <v>0.6</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233</v>
      </c>
      <c r="BH18" s="643"/>
      <c r="BI18" s="643"/>
      <c r="BJ18" s="643"/>
      <c r="BK18" s="643"/>
      <c r="BL18" s="643"/>
      <c r="BM18" s="643"/>
      <c r="BN18" s="644"/>
      <c r="BO18" s="675" t="s">
        <v>233</v>
      </c>
      <c r="BP18" s="675"/>
      <c r="BQ18" s="675"/>
      <c r="BR18" s="675"/>
      <c r="BS18" s="648" t="s">
        <v>239</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v>1144538</v>
      </c>
      <c r="CS18" s="643"/>
      <c r="CT18" s="643"/>
      <c r="CU18" s="643"/>
      <c r="CV18" s="643"/>
      <c r="CW18" s="643"/>
      <c r="CX18" s="643"/>
      <c r="CY18" s="644"/>
      <c r="CZ18" s="675">
        <v>0.3</v>
      </c>
      <c r="DA18" s="675"/>
      <c r="DB18" s="675"/>
      <c r="DC18" s="675"/>
      <c r="DD18" s="648" t="s">
        <v>239</v>
      </c>
      <c r="DE18" s="643"/>
      <c r="DF18" s="643"/>
      <c r="DG18" s="643"/>
      <c r="DH18" s="643"/>
      <c r="DI18" s="643"/>
      <c r="DJ18" s="643"/>
      <c r="DK18" s="643"/>
      <c r="DL18" s="643"/>
      <c r="DM18" s="643"/>
      <c r="DN18" s="643"/>
      <c r="DO18" s="643"/>
      <c r="DP18" s="644"/>
      <c r="DQ18" s="648">
        <v>1144538</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647175</v>
      </c>
      <c r="S19" s="643"/>
      <c r="T19" s="643"/>
      <c r="U19" s="643"/>
      <c r="V19" s="643"/>
      <c r="W19" s="643"/>
      <c r="X19" s="643"/>
      <c r="Y19" s="644"/>
      <c r="Z19" s="675">
        <v>0.2</v>
      </c>
      <c r="AA19" s="675"/>
      <c r="AB19" s="675"/>
      <c r="AC19" s="675"/>
      <c r="AD19" s="676">
        <v>647175</v>
      </c>
      <c r="AE19" s="676"/>
      <c r="AF19" s="676"/>
      <c r="AG19" s="676"/>
      <c r="AH19" s="676"/>
      <c r="AI19" s="676"/>
      <c r="AJ19" s="676"/>
      <c r="AK19" s="676"/>
      <c r="AL19" s="645">
        <v>0.5</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9126851</v>
      </c>
      <c r="BH19" s="643"/>
      <c r="BI19" s="643"/>
      <c r="BJ19" s="643"/>
      <c r="BK19" s="643"/>
      <c r="BL19" s="643"/>
      <c r="BM19" s="643"/>
      <c r="BN19" s="644"/>
      <c r="BO19" s="675">
        <v>10.4</v>
      </c>
      <c r="BP19" s="675"/>
      <c r="BQ19" s="675"/>
      <c r="BR19" s="675"/>
      <c r="BS19" s="648" t="s">
        <v>267</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233</v>
      </c>
      <c r="CS19" s="643"/>
      <c r="CT19" s="643"/>
      <c r="CU19" s="643"/>
      <c r="CV19" s="643"/>
      <c r="CW19" s="643"/>
      <c r="CX19" s="643"/>
      <c r="CY19" s="644"/>
      <c r="CZ19" s="675" t="s">
        <v>239</v>
      </c>
      <c r="DA19" s="675"/>
      <c r="DB19" s="675"/>
      <c r="DC19" s="675"/>
      <c r="DD19" s="648" t="s">
        <v>239</v>
      </c>
      <c r="DE19" s="643"/>
      <c r="DF19" s="643"/>
      <c r="DG19" s="643"/>
      <c r="DH19" s="643"/>
      <c r="DI19" s="643"/>
      <c r="DJ19" s="643"/>
      <c r="DK19" s="643"/>
      <c r="DL19" s="643"/>
      <c r="DM19" s="643"/>
      <c r="DN19" s="643"/>
      <c r="DO19" s="643"/>
      <c r="DP19" s="644"/>
      <c r="DQ19" s="648" t="s">
        <v>233</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31875</v>
      </c>
      <c r="S20" s="643"/>
      <c r="T20" s="643"/>
      <c r="U20" s="643"/>
      <c r="V20" s="643"/>
      <c r="W20" s="643"/>
      <c r="X20" s="643"/>
      <c r="Y20" s="644"/>
      <c r="Z20" s="675">
        <v>0</v>
      </c>
      <c r="AA20" s="675"/>
      <c r="AB20" s="675"/>
      <c r="AC20" s="675"/>
      <c r="AD20" s="676">
        <v>31875</v>
      </c>
      <c r="AE20" s="676"/>
      <c r="AF20" s="676"/>
      <c r="AG20" s="676"/>
      <c r="AH20" s="676"/>
      <c r="AI20" s="676"/>
      <c r="AJ20" s="676"/>
      <c r="AK20" s="676"/>
      <c r="AL20" s="645">
        <v>0</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9126851</v>
      </c>
      <c r="BH20" s="643"/>
      <c r="BI20" s="643"/>
      <c r="BJ20" s="643"/>
      <c r="BK20" s="643"/>
      <c r="BL20" s="643"/>
      <c r="BM20" s="643"/>
      <c r="BN20" s="644"/>
      <c r="BO20" s="675">
        <v>10.4</v>
      </c>
      <c r="BP20" s="675"/>
      <c r="BQ20" s="675"/>
      <c r="BR20" s="675"/>
      <c r="BS20" s="648" t="s">
        <v>239</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341958418</v>
      </c>
      <c r="CS20" s="643"/>
      <c r="CT20" s="643"/>
      <c r="CU20" s="643"/>
      <c r="CV20" s="643"/>
      <c r="CW20" s="643"/>
      <c r="CX20" s="643"/>
      <c r="CY20" s="644"/>
      <c r="CZ20" s="675">
        <v>100</v>
      </c>
      <c r="DA20" s="675"/>
      <c r="DB20" s="675"/>
      <c r="DC20" s="675"/>
      <c r="DD20" s="648">
        <v>48587714</v>
      </c>
      <c r="DE20" s="643"/>
      <c r="DF20" s="643"/>
      <c r="DG20" s="643"/>
      <c r="DH20" s="643"/>
      <c r="DI20" s="643"/>
      <c r="DJ20" s="643"/>
      <c r="DK20" s="643"/>
      <c r="DL20" s="643"/>
      <c r="DM20" s="643"/>
      <c r="DN20" s="643"/>
      <c r="DO20" s="643"/>
      <c r="DP20" s="644"/>
      <c r="DQ20" s="648">
        <v>160122586</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22964</v>
      </c>
      <c r="S21" s="643"/>
      <c r="T21" s="643"/>
      <c r="U21" s="643"/>
      <c r="V21" s="643"/>
      <c r="W21" s="643"/>
      <c r="X21" s="643"/>
      <c r="Y21" s="644"/>
      <c r="Z21" s="675">
        <v>0</v>
      </c>
      <c r="AA21" s="675"/>
      <c r="AB21" s="675"/>
      <c r="AC21" s="675"/>
      <c r="AD21" s="676">
        <v>22964</v>
      </c>
      <c r="AE21" s="676"/>
      <c r="AF21" s="676"/>
      <c r="AG21" s="676"/>
      <c r="AH21" s="676"/>
      <c r="AI21" s="676"/>
      <c r="AJ21" s="676"/>
      <c r="AK21" s="676"/>
      <c r="AL21" s="645">
        <v>0</v>
      </c>
      <c r="AM21" s="646"/>
      <c r="AN21" s="646"/>
      <c r="AO21" s="677"/>
      <c r="AP21" s="737" t="s">
        <v>279</v>
      </c>
      <c r="AQ21" s="744"/>
      <c r="AR21" s="744"/>
      <c r="AS21" s="744"/>
      <c r="AT21" s="744"/>
      <c r="AU21" s="744"/>
      <c r="AV21" s="744"/>
      <c r="AW21" s="744"/>
      <c r="AX21" s="744"/>
      <c r="AY21" s="744"/>
      <c r="AZ21" s="744"/>
      <c r="BA21" s="744"/>
      <c r="BB21" s="744"/>
      <c r="BC21" s="744"/>
      <c r="BD21" s="744"/>
      <c r="BE21" s="744"/>
      <c r="BF21" s="739"/>
      <c r="BG21" s="642">
        <v>33339</v>
      </c>
      <c r="BH21" s="643"/>
      <c r="BI21" s="643"/>
      <c r="BJ21" s="643"/>
      <c r="BK21" s="643"/>
      <c r="BL21" s="643"/>
      <c r="BM21" s="643"/>
      <c r="BN21" s="644"/>
      <c r="BO21" s="675">
        <v>0</v>
      </c>
      <c r="BP21" s="675"/>
      <c r="BQ21" s="675"/>
      <c r="BR21" s="675"/>
      <c r="BS21" s="648" t="s">
        <v>239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29901181</v>
      </c>
      <c r="S22" s="643"/>
      <c r="T22" s="643"/>
      <c r="U22" s="643"/>
      <c r="V22" s="643"/>
      <c r="W22" s="643"/>
      <c r="X22" s="643"/>
      <c r="Y22" s="644"/>
      <c r="Z22" s="675">
        <v>8.6</v>
      </c>
      <c r="AA22" s="675"/>
      <c r="AB22" s="675"/>
      <c r="AC22" s="675"/>
      <c r="AD22" s="676">
        <v>27778425</v>
      </c>
      <c r="AE22" s="676"/>
      <c r="AF22" s="676"/>
      <c r="AG22" s="676"/>
      <c r="AH22" s="676"/>
      <c r="AI22" s="676"/>
      <c r="AJ22" s="676"/>
      <c r="AK22" s="676"/>
      <c r="AL22" s="645">
        <v>22.1</v>
      </c>
      <c r="AM22" s="646"/>
      <c r="AN22" s="646"/>
      <c r="AO22" s="677"/>
      <c r="AP22" s="737" t="s">
        <v>281</v>
      </c>
      <c r="AQ22" s="744"/>
      <c r="AR22" s="744"/>
      <c r="AS22" s="744"/>
      <c r="AT22" s="744"/>
      <c r="AU22" s="744"/>
      <c r="AV22" s="744"/>
      <c r="AW22" s="744"/>
      <c r="AX22" s="744"/>
      <c r="AY22" s="744"/>
      <c r="AZ22" s="744"/>
      <c r="BA22" s="744"/>
      <c r="BB22" s="744"/>
      <c r="BC22" s="744"/>
      <c r="BD22" s="744"/>
      <c r="BE22" s="744"/>
      <c r="BF22" s="739"/>
      <c r="BG22" s="642">
        <v>2015767</v>
      </c>
      <c r="BH22" s="643"/>
      <c r="BI22" s="643"/>
      <c r="BJ22" s="643"/>
      <c r="BK22" s="643"/>
      <c r="BL22" s="643"/>
      <c r="BM22" s="643"/>
      <c r="BN22" s="644"/>
      <c r="BO22" s="675">
        <v>2.2999999999999998</v>
      </c>
      <c r="BP22" s="675"/>
      <c r="BQ22" s="675"/>
      <c r="BR22" s="675"/>
      <c r="BS22" s="648" t="s">
        <v>239</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27778425</v>
      </c>
      <c r="S23" s="643"/>
      <c r="T23" s="643"/>
      <c r="U23" s="643"/>
      <c r="V23" s="643"/>
      <c r="W23" s="643"/>
      <c r="X23" s="643"/>
      <c r="Y23" s="644"/>
      <c r="Z23" s="675">
        <v>8</v>
      </c>
      <c r="AA23" s="675"/>
      <c r="AB23" s="675"/>
      <c r="AC23" s="675"/>
      <c r="AD23" s="676">
        <v>27778425</v>
      </c>
      <c r="AE23" s="676"/>
      <c r="AF23" s="676"/>
      <c r="AG23" s="676"/>
      <c r="AH23" s="676"/>
      <c r="AI23" s="676"/>
      <c r="AJ23" s="676"/>
      <c r="AK23" s="676"/>
      <c r="AL23" s="645">
        <v>22.1</v>
      </c>
      <c r="AM23" s="646"/>
      <c r="AN23" s="646"/>
      <c r="AO23" s="677"/>
      <c r="AP23" s="737" t="s">
        <v>284</v>
      </c>
      <c r="AQ23" s="744"/>
      <c r="AR23" s="744"/>
      <c r="AS23" s="744"/>
      <c r="AT23" s="744"/>
      <c r="AU23" s="744"/>
      <c r="AV23" s="744"/>
      <c r="AW23" s="744"/>
      <c r="AX23" s="744"/>
      <c r="AY23" s="744"/>
      <c r="AZ23" s="744"/>
      <c r="BA23" s="744"/>
      <c r="BB23" s="744"/>
      <c r="BC23" s="744"/>
      <c r="BD23" s="744"/>
      <c r="BE23" s="744"/>
      <c r="BF23" s="739"/>
      <c r="BG23" s="642">
        <v>7077745</v>
      </c>
      <c r="BH23" s="643"/>
      <c r="BI23" s="643"/>
      <c r="BJ23" s="643"/>
      <c r="BK23" s="643"/>
      <c r="BL23" s="643"/>
      <c r="BM23" s="643"/>
      <c r="BN23" s="644"/>
      <c r="BO23" s="675">
        <v>8.1</v>
      </c>
      <c r="BP23" s="675"/>
      <c r="BQ23" s="675"/>
      <c r="BR23" s="675"/>
      <c r="BS23" s="648" t="s">
        <v>239</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2122756</v>
      </c>
      <c r="S24" s="643"/>
      <c r="T24" s="643"/>
      <c r="U24" s="643"/>
      <c r="V24" s="643"/>
      <c r="W24" s="643"/>
      <c r="X24" s="643"/>
      <c r="Y24" s="644"/>
      <c r="Z24" s="675">
        <v>0.6</v>
      </c>
      <c r="AA24" s="675"/>
      <c r="AB24" s="675"/>
      <c r="AC24" s="675"/>
      <c r="AD24" s="676" t="s">
        <v>239</v>
      </c>
      <c r="AE24" s="676"/>
      <c r="AF24" s="676"/>
      <c r="AG24" s="676"/>
      <c r="AH24" s="676"/>
      <c r="AI24" s="676"/>
      <c r="AJ24" s="676"/>
      <c r="AK24" s="676"/>
      <c r="AL24" s="645" t="s">
        <v>267</v>
      </c>
      <c r="AM24" s="646"/>
      <c r="AN24" s="646"/>
      <c r="AO24" s="677"/>
      <c r="AP24" s="737" t="s">
        <v>291</v>
      </c>
      <c r="AQ24" s="744"/>
      <c r="AR24" s="744"/>
      <c r="AS24" s="744"/>
      <c r="AT24" s="744"/>
      <c r="AU24" s="744"/>
      <c r="AV24" s="744"/>
      <c r="AW24" s="744"/>
      <c r="AX24" s="744"/>
      <c r="AY24" s="744"/>
      <c r="AZ24" s="744"/>
      <c r="BA24" s="744"/>
      <c r="BB24" s="744"/>
      <c r="BC24" s="744"/>
      <c r="BD24" s="744"/>
      <c r="BE24" s="744"/>
      <c r="BF24" s="739"/>
      <c r="BG24" s="642" t="s">
        <v>239</v>
      </c>
      <c r="BH24" s="643"/>
      <c r="BI24" s="643"/>
      <c r="BJ24" s="643"/>
      <c r="BK24" s="643"/>
      <c r="BL24" s="643"/>
      <c r="BM24" s="643"/>
      <c r="BN24" s="644"/>
      <c r="BO24" s="675" t="s">
        <v>239</v>
      </c>
      <c r="BP24" s="675"/>
      <c r="BQ24" s="675"/>
      <c r="BR24" s="675"/>
      <c r="BS24" s="648" t="s">
        <v>233</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152679792</v>
      </c>
      <c r="CS24" s="698"/>
      <c r="CT24" s="698"/>
      <c r="CU24" s="698"/>
      <c r="CV24" s="698"/>
      <c r="CW24" s="698"/>
      <c r="CX24" s="698"/>
      <c r="CY24" s="741"/>
      <c r="CZ24" s="742">
        <v>44.6</v>
      </c>
      <c r="DA24" s="715"/>
      <c r="DB24" s="715"/>
      <c r="DC24" s="745"/>
      <c r="DD24" s="740">
        <v>83221300</v>
      </c>
      <c r="DE24" s="698"/>
      <c r="DF24" s="698"/>
      <c r="DG24" s="698"/>
      <c r="DH24" s="698"/>
      <c r="DI24" s="698"/>
      <c r="DJ24" s="698"/>
      <c r="DK24" s="741"/>
      <c r="DL24" s="740">
        <v>82101559</v>
      </c>
      <c r="DM24" s="698"/>
      <c r="DN24" s="698"/>
      <c r="DO24" s="698"/>
      <c r="DP24" s="698"/>
      <c r="DQ24" s="698"/>
      <c r="DR24" s="698"/>
      <c r="DS24" s="698"/>
      <c r="DT24" s="698"/>
      <c r="DU24" s="698"/>
      <c r="DV24" s="741"/>
      <c r="DW24" s="742">
        <v>60.5</v>
      </c>
      <c r="DX24" s="715"/>
      <c r="DY24" s="715"/>
      <c r="DZ24" s="715"/>
      <c r="EA24" s="715"/>
      <c r="EB24" s="715"/>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t="s">
        <v>239</v>
      </c>
      <c r="S25" s="643"/>
      <c r="T25" s="643"/>
      <c r="U25" s="643"/>
      <c r="V25" s="643"/>
      <c r="W25" s="643"/>
      <c r="X25" s="643"/>
      <c r="Y25" s="644"/>
      <c r="Z25" s="675" t="s">
        <v>267</v>
      </c>
      <c r="AA25" s="675"/>
      <c r="AB25" s="675"/>
      <c r="AC25" s="675"/>
      <c r="AD25" s="676" t="s">
        <v>233</v>
      </c>
      <c r="AE25" s="676"/>
      <c r="AF25" s="676"/>
      <c r="AG25" s="676"/>
      <c r="AH25" s="676"/>
      <c r="AI25" s="676"/>
      <c r="AJ25" s="676"/>
      <c r="AK25" s="676"/>
      <c r="AL25" s="645" t="s">
        <v>233</v>
      </c>
      <c r="AM25" s="646"/>
      <c r="AN25" s="646"/>
      <c r="AO25" s="677"/>
      <c r="AP25" s="737" t="s">
        <v>294</v>
      </c>
      <c r="AQ25" s="744"/>
      <c r="AR25" s="744"/>
      <c r="AS25" s="744"/>
      <c r="AT25" s="744"/>
      <c r="AU25" s="744"/>
      <c r="AV25" s="744"/>
      <c r="AW25" s="744"/>
      <c r="AX25" s="744"/>
      <c r="AY25" s="744"/>
      <c r="AZ25" s="744"/>
      <c r="BA25" s="744"/>
      <c r="BB25" s="744"/>
      <c r="BC25" s="744"/>
      <c r="BD25" s="744"/>
      <c r="BE25" s="744"/>
      <c r="BF25" s="739"/>
      <c r="BG25" s="642" t="s">
        <v>233</v>
      </c>
      <c r="BH25" s="643"/>
      <c r="BI25" s="643"/>
      <c r="BJ25" s="643"/>
      <c r="BK25" s="643"/>
      <c r="BL25" s="643"/>
      <c r="BM25" s="643"/>
      <c r="BN25" s="644"/>
      <c r="BO25" s="675" t="s">
        <v>239</v>
      </c>
      <c r="BP25" s="675"/>
      <c r="BQ25" s="675"/>
      <c r="BR25" s="675"/>
      <c r="BS25" s="648" t="s">
        <v>239</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34605179</v>
      </c>
      <c r="CS25" s="661"/>
      <c r="CT25" s="661"/>
      <c r="CU25" s="661"/>
      <c r="CV25" s="661"/>
      <c r="CW25" s="661"/>
      <c r="CX25" s="661"/>
      <c r="CY25" s="662"/>
      <c r="CZ25" s="645">
        <v>10.1</v>
      </c>
      <c r="DA25" s="663"/>
      <c r="DB25" s="663"/>
      <c r="DC25" s="664"/>
      <c r="DD25" s="648">
        <v>32288935</v>
      </c>
      <c r="DE25" s="661"/>
      <c r="DF25" s="661"/>
      <c r="DG25" s="661"/>
      <c r="DH25" s="661"/>
      <c r="DI25" s="661"/>
      <c r="DJ25" s="661"/>
      <c r="DK25" s="662"/>
      <c r="DL25" s="648">
        <v>31540395</v>
      </c>
      <c r="DM25" s="661"/>
      <c r="DN25" s="661"/>
      <c r="DO25" s="661"/>
      <c r="DP25" s="661"/>
      <c r="DQ25" s="661"/>
      <c r="DR25" s="661"/>
      <c r="DS25" s="661"/>
      <c r="DT25" s="661"/>
      <c r="DU25" s="661"/>
      <c r="DV25" s="662"/>
      <c r="DW25" s="645">
        <v>23.2</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134243980</v>
      </c>
      <c r="S26" s="643"/>
      <c r="T26" s="643"/>
      <c r="U26" s="643"/>
      <c r="V26" s="643"/>
      <c r="W26" s="643"/>
      <c r="X26" s="643"/>
      <c r="Y26" s="644"/>
      <c r="Z26" s="675">
        <v>38.6</v>
      </c>
      <c r="AA26" s="675"/>
      <c r="AB26" s="675"/>
      <c r="AC26" s="675"/>
      <c r="AD26" s="676">
        <v>125043479</v>
      </c>
      <c r="AE26" s="676"/>
      <c r="AF26" s="676"/>
      <c r="AG26" s="676"/>
      <c r="AH26" s="676"/>
      <c r="AI26" s="676"/>
      <c r="AJ26" s="676"/>
      <c r="AK26" s="676"/>
      <c r="AL26" s="645">
        <v>99.5</v>
      </c>
      <c r="AM26" s="646"/>
      <c r="AN26" s="646"/>
      <c r="AO26" s="677"/>
      <c r="AP26" s="737" t="s">
        <v>297</v>
      </c>
      <c r="AQ26" s="738"/>
      <c r="AR26" s="738"/>
      <c r="AS26" s="738"/>
      <c r="AT26" s="738"/>
      <c r="AU26" s="738"/>
      <c r="AV26" s="738"/>
      <c r="AW26" s="738"/>
      <c r="AX26" s="738"/>
      <c r="AY26" s="738"/>
      <c r="AZ26" s="738"/>
      <c r="BA26" s="738"/>
      <c r="BB26" s="738"/>
      <c r="BC26" s="738"/>
      <c r="BD26" s="738"/>
      <c r="BE26" s="738"/>
      <c r="BF26" s="739"/>
      <c r="BG26" s="642" t="s">
        <v>233</v>
      </c>
      <c r="BH26" s="643"/>
      <c r="BI26" s="643"/>
      <c r="BJ26" s="643"/>
      <c r="BK26" s="643"/>
      <c r="BL26" s="643"/>
      <c r="BM26" s="643"/>
      <c r="BN26" s="644"/>
      <c r="BO26" s="675" t="s">
        <v>233</v>
      </c>
      <c r="BP26" s="675"/>
      <c r="BQ26" s="675"/>
      <c r="BR26" s="675"/>
      <c r="BS26" s="648" t="s">
        <v>239</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21994715</v>
      </c>
      <c r="CS26" s="643"/>
      <c r="CT26" s="643"/>
      <c r="CU26" s="643"/>
      <c r="CV26" s="643"/>
      <c r="CW26" s="643"/>
      <c r="CX26" s="643"/>
      <c r="CY26" s="644"/>
      <c r="CZ26" s="645">
        <v>6.4</v>
      </c>
      <c r="DA26" s="663"/>
      <c r="DB26" s="663"/>
      <c r="DC26" s="664"/>
      <c r="DD26" s="648">
        <v>20368534</v>
      </c>
      <c r="DE26" s="643"/>
      <c r="DF26" s="643"/>
      <c r="DG26" s="643"/>
      <c r="DH26" s="643"/>
      <c r="DI26" s="643"/>
      <c r="DJ26" s="643"/>
      <c r="DK26" s="644"/>
      <c r="DL26" s="648" t="s">
        <v>233</v>
      </c>
      <c r="DM26" s="643"/>
      <c r="DN26" s="643"/>
      <c r="DO26" s="643"/>
      <c r="DP26" s="643"/>
      <c r="DQ26" s="643"/>
      <c r="DR26" s="643"/>
      <c r="DS26" s="643"/>
      <c r="DT26" s="643"/>
      <c r="DU26" s="643"/>
      <c r="DV26" s="644"/>
      <c r="DW26" s="645" t="s">
        <v>239</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114677</v>
      </c>
      <c r="S27" s="643"/>
      <c r="T27" s="643"/>
      <c r="U27" s="643"/>
      <c r="V27" s="643"/>
      <c r="W27" s="643"/>
      <c r="X27" s="643"/>
      <c r="Y27" s="644"/>
      <c r="Z27" s="675">
        <v>0</v>
      </c>
      <c r="AA27" s="675"/>
      <c r="AB27" s="675"/>
      <c r="AC27" s="675"/>
      <c r="AD27" s="676">
        <v>114677</v>
      </c>
      <c r="AE27" s="676"/>
      <c r="AF27" s="676"/>
      <c r="AG27" s="676"/>
      <c r="AH27" s="676"/>
      <c r="AI27" s="676"/>
      <c r="AJ27" s="676"/>
      <c r="AK27" s="676"/>
      <c r="AL27" s="645">
        <v>0.1</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87422463</v>
      </c>
      <c r="BH27" s="643"/>
      <c r="BI27" s="643"/>
      <c r="BJ27" s="643"/>
      <c r="BK27" s="643"/>
      <c r="BL27" s="643"/>
      <c r="BM27" s="643"/>
      <c r="BN27" s="644"/>
      <c r="BO27" s="675">
        <v>100</v>
      </c>
      <c r="BP27" s="675"/>
      <c r="BQ27" s="675"/>
      <c r="BR27" s="675"/>
      <c r="BS27" s="648">
        <v>991300</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94102281</v>
      </c>
      <c r="CS27" s="661"/>
      <c r="CT27" s="661"/>
      <c r="CU27" s="661"/>
      <c r="CV27" s="661"/>
      <c r="CW27" s="661"/>
      <c r="CX27" s="661"/>
      <c r="CY27" s="662"/>
      <c r="CZ27" s="645">
        <v>27.5</v>
      </c>
      <c r="DA27" s="663"/>
      <c r="DB27" s="663"/>
      <c r="DC27" s="664"/>
      <c r="DD27" s="648">
        <v>27182525</v>
      </c>
      <c r="DE27" s="661"/>
      <c r="DF27" s="661"/>
      <c r="DG27" s="661"/>
      <c r="DH27" s="661"/>
      <c r="DI27" s="661"/>
      <c r="DJ27" s="661"/>
      <c r="DK27" s="662"/>
      <c r="DL27" s="648">
        <v>26811324</v>
      </c>
      <c r="DM27" s="661"/>
      <c r="DN27" s="661"/>
      <c r="DO27" s="661"/>
      <c r="DP27" s="661"/>
      <c r="DQ27" s="661"/>
      <c r="DR27" s="661"/>
      <c r="DS27" s="661"/>
      <c r="DT27" s="661"/>
      <c r="DU27" s="661"/>
      <c r="DV27" s="662"/>
      <c r="DW27" s="645">
        <v>19.7</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1285835</v>
      </c>
      <c r="S28" s="643"/>
      <c r="T28" s="643"/>
      <c r="U28" s="643"/>
      <c r="V28" s="643"/>
      <c r="W28" s="643"/>
      <c r="X28" s="643"/>
      <c r="Y28" s="644"/>
      <c r="Z28" s="675">
        <v>0.4</v>
      </c>
      <c r="AA28" s="675"/>
      <c r="AB28" s="675"/>
      <c r="AC28" s="675"/>
      <c r="AD28" s="676">
        <v>50</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23972332</v>
      </c>
      <c r="CS28" s="643"/>
      <c r="CT28" s="643"/>
      <c r="CU28" s="643"/>
      <c r="CV28" s="643"/>
      <c r="CW28" s="643"/>
      <c r="CX28" s="643"/>
      <c r="CY28" s="644"/>
      <c r="CZ28" s="645">
        <v>7</v>
      </c>
      <c r="DA28" s="663"/>
      <c r="DB28" s="663"/>
      <c r="DC28" s="664"/>
      <c r="DD28" s="648">
        <v>23749840</v>
      </c>
      <c r="DE28" s="643"/>
      <c r="DF28" s="643"/>
      <c r="DG28" s="643"/>
      <c r="DH28" s="643"/>
      <c r="DI28" s="643"/>
      <c r="DJ28" s="643"/>
      <c r="DK28" s="644"/>
      <c r="DL28" s="648">
        <v>23749840</v>
      </c>
      <c r="DM28" s="643"/>
      <c r="DN28" s="643"/>
      <c r="DO28" s="643"/>
      <c r="DP28" s="643"/>
      <c r="DQ28" s="643"/>
      <c r="DR28" s="643"/>
      <c r="DS28" s="643"/>
      <c r="DT28" s="643"/>
      <c r="DU28" s="643"/>
      <c r="DV28" s="644"/>
      <c r="DW28" s="645">
        <v>17.5</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4109172</v>
      </c>
      <c r="S29" s="643"/>
      <c r="T29" s="643"/>
      <c r="U29" s="643"/>
      <c r="V29" s="643"/>
      <c r="W29" s="643"/>
      <c r="X29" s="643"/>
      <c r="Y29" s="644"/>
      <c r="Z29" s="675">
        <v>1.2</v>
      </c>
      <c r="AA29" s="675"/>
      <c r="AB29" s="675"/>
      <c r="AC29" s="675"/>
      <c r="AD29" s="676">
        <v>264510</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305</v>
      </c>
      <c r="CE29" s="732"/>
      <c r="CF29" s="681" t="s">
        <v>306</v>
      </c>
      <c r="CG29" s="682"/>
      <c r="CH29" s="682"/>
      <c r="CI29" s="682"/>
      <c r="CJ29" s="682"/>
      <c r="CK29" s="682"/>
      <c r="CL29" s="682"/>
      <c r="CM29" s="682"/>
      <c r="CN29" s="682"/>
      <c r="CO29" s="682"/>
      <c r="CP29" s="682"/>
      <c r="CQ29" s="683"/>
      <c r="CR29" s="642">
        <v>23972332</v>
      </c>
      <c r="CS29" s="661"/>
      <c r="CT29" s="661"/>
      <c r="CU29" s="661"/>
      <c r="CV29" s="661"/>
      <c r="CW29" s="661"/>
      <c r="CX29" s="661"/>
      <c r="CY29" s="662"/>
      <c r="CZ29" s="645">
        <v>7</v>
      </c>
      <c r="DA29" s="663"/>
      <c r="DB29" s="663"/>
      <c r="DC29" s="664"/>
      <c r="DD29" s="648">
        <v>23749840</v>
      </c>
      <c r="DE29" s="661"/>
      <c r="DF29" s="661"/>
      <c r="DG29" s="661"/>
      <c r="DH29" s="661"/>
      <c r="DI29" s="661"/>
      <c r="DJ29" s="661"/>
      <c r="DK29" s="662"/>
      <c r="DL29" s="648">
        <v>23749840</v>
      </c>
      <c r="DM29" s="661"/>
      <c r="DN29" s="661"/>
      <c r="DO29" s="661"/>
      <c r="DP29" s="661"/>
      <c r="DQ29" s="661"/>
      <c r="DR29" s="661"/>
      <c r="DS29" s="661"/>
      <c r="DT29" s="661"/>
      <c r="DU29" s="661"/>
      <c r="DV29" s="662"/>
      <c r="DW29" s="645">
        <v>17.5</v>
      </c>
      <c r="DX29" s="663"/>
      <c r="DY29" s="663"/>
      <c r="DZ29" s="663"/>
      <c r="EA29" s="663"/>
      <c r="EB29" s="663"/>
      <c r="EC29" s="684"/>
    </row>
    <row r="30" spans="2:133" ht="11.25" customHeight="1" x14ac:dyDescent="0.15">
      <c r="B30" s="639" t="s">
        <v>307</v>
      </c>
      <c r="C30" s="640"/>
      <c r="D30" s="640"/>
      <c r="E30" s="640"/>
      <c r="F30" s="640"/>
      <c r="G30" s="640"/>
      <c r="H30" s="640"/>
      <c r="I30" s="640"/>
      <c r="J30" s="640"/>
      <c r="K30" s="640"/>
      <c r="L30" s="640"/>
      <c r="M30" s="640"/>
      <c r="N30" s="640"/>
      <c r="O30" s="640"/>
      <c r="P30" s="640"/>
      <c r="Q30" s="641"/>
      <c r="R30" s="642">
        <v>1057121</v>
      </c>
      <c r="S30" s="643"/>
      <c r="T30" s="643"/>
      <c r="U30" s="643"/>
      <c r="V30" s="643"/>
      <c r="W30" s="643"/>
      <c r="X30" s="643"/>
      <c r="Y30" s="644"/>
      <c r="Z30" s="675">
        <v>0.3</v>
      </c>
      <c r="AA30" s="675"/>
      <c r="AB30" s="675"/>
      <c r="AC30" s="675"/>
      <c r="AD30" s="676" t="s">
        <v>233</v>
      </c>
      <c r="AE30" s="676"/>
      <c r="AF30" s="676"/>
      <c r="AG30" s="676"/>
      <c r="AH30" s="676"/>
      <c r="AI30" s="676"/>
      <c r="AJ30" s="676"/>
      <c r="AK30" s="676"/>
      <c r="AL30" s="645" t="s">
        <v>239</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1" t="s">
        <v>310</v>
      </c>
      <c r="CG30" s="682"/>
      <c r="CH30" s="682"/>
      <c r="CI30" s="682"/>
      <c r="CJ30" s="682"/>
      <c r="CK30" s="682"/>
      <c r="CL30" s="682"/>
      <c r="CM30" s="682"/>
      <c r="CN30" s="682"/>
      <c r="CO30" s="682"/>
      <c r="CP30" s="682"/>
      <c r="CQ30" s="683"/>
      <c r="CR30" s="642">
        <v>22651743</v>
      </c>
      <c r="CS30" s="643"/>
      <c r="CT30" s="643"/>
      <c r="CU30" s="643"/>
      <c r="CV30" s="643"/>
      <c r="CW30" s="643"/>
      <c r="CX30" s="643"/>
      <c r="CY30" s="644"/>
      <c r="CZ30" s="645">
        <v>6.6</v>
      </c>
      <c r="DA30" s="663"/>
      <c r="DB30" s="663"/>
      <c r="DC30" s="664"/>
      <c r="DD30" s="648">
        <v>22435199</v>
      </c>
      <c r="DE30" s="643"/>
      <c r="DF30" s="643"/>
      <c r="DG30" s="643"/>
      <c r="DH30" s="643"/>
      <c r="DI30" s="643"/>
      <c r="DJ30" s="643"/>
      <c r="DK30" s="644"/>
      <c r="DL30" s="648">
        <v>22435199</v>
      </c>
      <c r="DM30" s="643"/>
      <c r="DN30" s="643"/>
      <c r="DO30" s="643"/>
      <c r="DP30" s="643"/>
      <c r="DQ30" s="643"/>
      <c r="DR30" s="643"/>
      <c r="DS30" s="643"/>
      <c r="DT30" s="643"/>
      <c r="DU30" s="643"/>
      <c r="DV30" s="644"/>
      <c r="DW30" s="645">
        <v>16.5</v>
      </c>
      <c r="DX30" s="663"/>
      <c r="DY30" s="663"/>
      <c r="DZ30" s="663"/>
      <c r="EA30" s="663"/>
      <c r="EB30" s="663"/>
      <c r="EC30" s="684"/>
    </row>
    <row r="31" spans="2:133" ht="11.25" customHeight="1" x14ac:dyDescent="0.15">
      <c r="B31" s="639" t="s">
        <v>311</v>
      </c>
      <c r="C31" s="640"/>
      <c r="D31" s="640"/>
      <c r="E31" s="640"/>
      <c r="F31" s="640"/>
      <c r="G31" s="640"/>
      <c r="H31" s="640"/>
      <c r="I31" s="640"/>
      <c r="J31" s="640"/>
      <c r="K31" s="640"/>
      <c r="L31" s="640"/>
      <c r="M31" s="640"/>
      <c r="N31" s="640"/>
      <c r="O31" s="640"/>
      <c r="P31" s="640"/>
      <c r="Q31" s="641"/>
      <c r="R31" s="642">
        <v>138048761</v>
      </c>
      <c r="S31" s="643"/>
      <c r="T31" s="643"/>
      <c r="U31" s="643"/>
      <c r="V31" s="643"/>
      <c r="W31" s="643"/>
      <c r="X31" s="643"/>
      <c r="Y31" s="644"/>
      <c r="Z31" s="675">
        <v>39.700000000000003</v>
      </c>
      <c r="AA31" s="675"/>
      <c r="AB31" s="675"/>
      <c r="AC31" s="675"/>
      <c r="AD31" s="676" t="s">
        <v>239</v>
      </c>
      <c r="AE31" s="676"/>
      <c r="AF31" s="676"/>
      <c r="AG31" s="676"/>
      <c r="AH31" s="676"/>
      <c r="AI31" s="676"/>
      <c r="AJ31" s="676"/>
      <c r="AK31" s="676"/>
      <c r="AL31" s="645" t="s">
        <v>239</v>
      </c>
      <c r="AM31" s="646"/>
      <c r="AN31" s="646"/>
      <c r="AO31" s="677"/>
      <c r="AP31" s="717" t="s">
        <v>312</v>
      </c>
      <c r="AQ31" s="718"/>
      <c r="AR31" s="718"/>
      <c r="AS31" s="718"/>
      <c r="AT31" s="723" t="s">
        <v>313</v>
      </c>
      <c r="AU31" s="231"/>
      <c r="AV31" s="231"/>
      <c r="AW31" s="231"/>
      <c r="AX31" s="710" t="s">
        <v>186</v>
      </c>
      <c r="AY31" s="711"/>
      <c r="AZ31" s="711"/>
      <c r="BA31" s="711"/>
      <c r="BB31" s="711"/>
      <c r="BC31" s="711"/>
      <c r="BD31" s="711"/>
      <c r="BE31" s="711"/>
      <c r="BF31" s="712"/>
      <c r="BG31" s="713">
        <v>98.5</v>
      </c>
      <c r="BH31" s="714"/>
      <c r="BI31" s="714"/>
      <c r="BJ31" s="714"/>
      <c r="BK31" s="714"/>
      <c r="BL31" s="714"/>
      <c r="BM31" s="715">
        <v>96.7</v>
      </c>
      <c r="BN31" s="714"/>
      <c r="BO31" s="714"/>
      <c r="BP31" s="714"/>
      <c r="BQ31" s="716"/>
      <c r="BR31" s="713">
        <v>99.4</v>
      </c>
      <c r="BS31" s="714"/>
      <c r="BT31" s="714"/>
      <c r="BU31" s="714"/>
      <c r="BV31" s="714"/>
      <c r="BW31" s="714"/>
      <c r="BX31" s="715">
        <v>97.4</v>
      </c>
      <c r="BY31" s="714"/>
      <c r="BZ31" s="714"/>
      <c r="CA31" s="714"/>
      <c r="CB31" s="716"/>
      <c r="CD31" s="733"/>
      <c r="CE31" s="734"/>
      <c r="CF31" s="681" t="s">
        <v>314</v>
      </c>
      <c r="CG31" s="682"/>
      <c r="CH31" s="682"/>
      <c r="CI31" s="682"/>
      <c r="CJ31" s="682"/>
      <c r="CK31" s="682"/>
      <c r="CL31" s="682"/>
      <c r="CM31" s="682"/>
      <c r="CN31" s="682"/>
      <c r="CO31" s="682"/>
      <c r="CP31" s="682"/>
      <c r="CQ31" s="683"/>
      <c r="CR31" s="642">
        <v>1320589</v>
      </c>
      <c r="CS31" s="661"/>
      <c r="CT31" s="661"/>
      <c r="CU31" s="661"/>
      <c r="CV31" s="661"/>
      <c r="CW31" s="661"/>
      <c r="CX31" s="661"/>
      <c r="CY31" s="662"/>
      <c r="CZ31" s="645">
        <v>0.4</v>
      </c>
      <c r="DA31" s="663"/>
      <c r="DB31" s="663"/>
      <c r="DC31" s="664"/>
      <c r="DD31" s="648">
        <v>1314641</v>
      </c>
      <c r="DE31" s="661"/>
      <c r="DF31" s="661"/>
      <c r="DG31" s="661"/>
      <c r="DH31" s="661"/>
      <c r="DI31" s="661"/>
      <c r="DJ31" s="661"/>
      <c r="DK31" s="662"/>
      <c r="DL31" s="648">
        <v>1314641</v>
      </c>
      <c r="DM31" s="661"/>
      <c r="DN31" s="661"/>
      <c r="DO31" s="661"/>
      <c r="DP31" s="661"/>
      <c r="DQ31" s="661"/>
      <c r="DR31" s="661"/>
      <c r="DS31" s="661"/>
      <c r="DT31" s="661"/>
      <c r="DU31" s="661"/>
      <c r="DV31" s="662"/>
      <c r="DW31" s="645">
        <v>1</v>
      </c>
      <c r="DX31" s="663"/>
      <c r="DY31" s="663"/>
      <c r="DZ31" s="663"/>
      <c r="EA31" s="663"/>
      <c r="EB31" s="663"/>
      <c r="EC31" s="684"/>
    </row>
    <row r="32" spans="2:133" ht="11.25" customHeight="1" x14ac:dyDescent="0.15">
      <c r="B32" s="706" t="s">
        <v>315</v>
      </c>
      <c r="C32" s="707"/>
      <c r="D32" s="707"/>
      <c r="E32" s="707"/>
      <c r="F32" s="707"/>
      <c r="G32" s="707"/>
      <c r="H32" s="707"/>
      <c r="I32" s="707"/>
      <c r="J32" s="707"/>
      <c r="K32" s="707"/>
      <c r="L32" s="707"/>
      <c r="M32" s="707"/>
      <c r="N32" s="707"/>
      <c r="O32" s="707"/>
      <c r="P32" s="707"/>
      <c r="Q32" s="708"/>
      <c r="R32" s="642" t="s">
        <v>239</v>
      </c>
      <c r="S32" s="643"/>
      <c r="T32" s="643"/>
      <c r="U32" s="643"/>
      <c r="V32" s="643"/>
      <c r="W32" s="643"/>
      <c r="X32" s="643"/>
      <c r="Y32" s="644"/>
      <c r="Z32" s="675" t="s">
        <v>239</v>
      </c>
      <c r="AA32" s="675"/>
      <c r="AB32" s="675"/>
      <c r="AC32" s="675"/>
      <c r="AD32" s="676" t="s">
        <v>239</v>
      </c>
      <c r="AE32" s="676"/>
      <c r="AF32" s="676"/>
      <c r="AG32" s="676"/>
      <c r="AH32" s="676"/>
      <c r="AI32" s="676"/>
      <c r="AJ32" s="676"/>
      <c r="AK32" s="676"/>
      <c r="AL32" s="645" t="s">
        <v>233</v>
      </c>
      <c r="AM32" s="646"/>
      <c r="AN32" s="646"/>
      <c r="AO32" s="677"/>
      <c r="AP32" s="719"/>
      <c r="AQ32" s="720"/>
      <c r="AR32" s="720"/>
      <c r="AS32" s="720"/>
      <c r="AT32" s="724"/>
      <c r="AU32" s="230" t="s">
        <v>316</v>
      </c>
      <c r="AV32" s="230"/>
      <c r="AW32" s="230"/>
      <c r="AX32" s="639" t="s">
        <v>317</v>
      </c>
      <c r="AY32" s="640"/>
      <c r="AZ32" s="640"/>
      <c r="BA32" s="640"/>
      <c r="BB32" s="640"/>
      <c r="BC32" s="640"/>
      <c r="BD32" s="640"/>
      <c r="BE32" s="640"/>
      <c r="BF32" s="641"/>
      <c r="BG32" s="726">
        <v>99.2</v>
      </c>
      <c r="BH32" s="661"/>
      <c r="BI32" s="661"/>
      <c r="BJ32" s="661"/>
      <c r="BK32" s="661"/>
      <c r="BL32" s="661"/>
      <c r="BM32" s="646">
        <v>97.7</v>
      </c>
      <c r="BN32" s="727"/>
      <c r="BO32" s="727"/>
      <c r="BP32" s="727"/>
      <c r="BQ32" s="688"/>
      <c r="BR32" s="726">
        <v>99.3</v>
      </c>
      <c r="BS32" s="661"/>
      <c r="BT32" s="661"/>
      <c r="BU32" s="661"/>
      <c r="BV32" s="661"/>
      <c r="BW32" s="661"/>
      <c r="BX32" s="646">
        <v>97.7</v>
      </c>
      <c r="BY32" s="727"/>
      <c r="BZ32" s="727"/>
      <c r="CA32" s="727"/>
      <c r="CB32" s="688"/>
      <c r="CD32" s="735"/>
      <c r="CE32" s="736"/>
      <c r="CF32" s="681" t="s">
        <v>318</v>
      </c>
      <c r="CG32" s="682"/>
      <c r="CH32" s="682"/>
      <c r="CI32" s="682"/>
      <c r="CJ32" s="682"/>
      <c r="CK32" s="682"/>
      <c r="CL32" s="682"/>
      <c r="CM32" s="682"/>
      <c r="CN32" s="682"/>
      <c r="CO32" s="682"/>
      <c r="CP32" s="682"/>
      <c r="CQ32" s="683"/>
      <c r="CR32" s="642" t="s">
        <v>239</v>
      </c>
      <c r="CS32" s="643"/>
      <c r="CT32" s="643"/>
      <c r="CU32" s="643"/>
      <c r="CV32" s="643"/>
      <c r="CW32" s="643"/>
      <c r="CX32" s="643"/>
      <c r="CY32" s="644"/>
      <c r="CZ32" s="645" t="s">
        <v>267</v>
      </c>
      <c r="DA32" s="663"/>
      <c r="DB32" s="663"/>
      <c r="DC32" s="664"/>
      <c r="DD32" s="648" t="s">
        <v>233</v>
      </c>
      <c r="DE32" s="643"/>
      <c r="DF32" s="643"/>
      <c r="DG32" s="643"/>
      <c r="DH32" s="643"/>
      <c r="DI32" s="643"/>
      <c r="DJ32" s="643"/>
      <c r="DK32" s="644"/>
      <c r="DL32" s="648" t="s">
        <v>239</v>
      </c>
      <c r="DM32" s="643"/>
      <c r="DN32" s="643"/>
      <c r="DO32" s="643"/>
      <c r="DP32" s="643"/>
      <c r="DQ32" s="643"/>
      <c r="DR32" s="643"/>
      <c r="DS32" s="643"/>
      <c r="DT32" s="643"/>
      <c r="DU32" s="643"/>
      <c r="DV32" s="644"/>
      <c r="DW32" s="645" t="s">
        <v>239</v>
      </c>
      <c r="DX32" s="663"/>
      <c r="DY32" s="663"/>
      <c r="DZ32" s="663"/>
      <c r="EA32" s="663"/>
      <c r="EB32" s="663"/>
      <c r="EC32" s="684"/>
    </row>
    <row r="33" spans="2:133" ht="11.25" customHeight="1" x14ac:dyDescent="0.15">
      <c r="B33" s="639" t="s">
        <v>319</v>
      </c>
      <c r="C33" s="640"/>
      <c r="D33" s="640"/>
      <c r="E33" s="640"/>
      <c r="F33" s="640"/>
      <c r="G33" s="640"/>
      <c r="H33" s="640"/>
      <c r="I33" s="640"/>
      <c r="J33" s="640"/>
      <c r="K33" s="640"/>
      <c r="L33" s="640"/>
      <c r="M33" s="640"/>
      <c r="N33" s="640"/>
      <c r="O33" s="640"/>
      <c r="P33" s="640"/>
      <c r="Q33" s="641"/>
      <c r="R33" s="642">
        <v>21810034</v>
      </c>
      <c r="S33" s="643"/>
      <c r="T33" s="643"/>
      <c r="U33" s="643"/>
      <c r="V33" s="643"/>
      <c r="W33" s="643"/>
      <c r="X33" s="643"/>
      <c r="Y33" s="644"/>
      <c r="Z33" s="675">
        <v>6.3</v>
      </c>
      <c r="AA33" s="675"/>
      <c r="AB33" s="675"/>
      <c r="AC33" s="675"/>
      <c r="AD33" s="676" t="s">
        <v>233</v>
      </c>
      <c r="AE33" s="676"/>
      <c r="AF33" s="676"/>
      <c r="AG33" s="676"/>
      <c r="AH33" s="676"/>
      <c r="AI33" s="676"/>
      <c r="AJ33" s="676"/>
      <c r="AK33" s="676"/>
      <c r="AL33" s="645" t="s">
        <v>233</v>
      </c>
      <c r="AM33" s="646"/>
      <c r="AN33" s="646"/>
      <c r="AO33" s="677"/>
      <c r="AP33" s="721"/>
      <c r="AQ33" s="722"/>
      <c r="AR33" s="722"/>
      <c r="AS33" s="722"/>
      <c r="AT33" s="725"/>
      <c r="AU33" s="232"/>
      <c r="AV33" s="232"/>
      <c r="AW33" s="232"/>
      <c r="AX33" s="623" t="s">
        <v>320</v>
      </c>
      <c r="AY33" s="624"/>
      <c r="AZ33" s="624"/>
      <c r="BA33" s="624"/>
      <c r="BB33" s="624"/>
      <c r="BC33" s="624"/>
      <c r="BD33" s="624"/>
      <c r="BE33" s="624"/>
      <c r="BF33" s="625"/>
      <c r="BG33" s="709">
        <v>97.6</v>
      </c>
      <c r="BH33" s="627"/>
      <c r="BI33" s="627"/>
      <c r="BJ33" s="627"/>
      <c r="BK33" s="627"/>
      <c r="BL33" s="627"/>
      <c r="BM33" s="669">
        <v>95.5</v>
      </c>
      <c r="BN33" s="627"/>
      <c r="BO33" s="627"/>
      <c r="BP33" s="627"/>
      <c r="BQ33" s="671"/>
      <c r="BR33" s="709">
        <v>99.4</v>
      </c>
      <c r="BS33" s="627"/>
      <c r="BT33" s="627"/>
      <c r="BU33" s="627"/>
      <c r="BV33" s="627"/>
      <c r="BW33" s="627"/>
      <c r="BX33" s="669">
        <v>96.8</v>
      </c>
      <c r="BY33" s="627"/>
      <c r="BZ33" s="627"/>
      <c r="CA33" s="627"/>
      <c r="CB33" s="671"/>
      <c r="CD33" s="681" t="s">
        <v>321</v>
      </c>
      <c r="CE33" s="682"/>
      <c r="CF33" s="682"/>
      <c r="CG33" s="682"/>
      <c r="CH33" s="682"/>
      <c r="CI33" s="682"/>
      <c r="CJ33" s="682"/>
      <c r="CK33" s="682"/>
      <c r="CL33" s="682"/>
      <c r="CM33" s="682"/>
      <c r="CN33" s="682"/>
      <c r="CO33" s="682"/>
      <c r="CP33" s="682"/>
      <c r="CQ33" s="683"/>
      <c r="CR33" s="642">
        <v>139151624</v>
      </c>
      <c r="CS33" s="661"/>
      <c r="CT33" s="661"/>
      <c r="CU33" s="661"/>
      <c r="CV33" s="661"/>
      <c r="CW33" s="661"/>
      <c r="CX33" s="661"/>
      <c r="CY33" s="662"/>
      <c r="CZ33" s="645">
        <v>40.700000000000003</v>
      </c>
      <c r="DA33" s="663"/>
      <c r="DB33" s="663"/>
      <c r="DC33" s="664"/>
      <c r="DD33" s="648">
        <v>63886936</v>
      </c>
      <c r="DE33" s="661"/>
      <c r="DF33" s="661"/>
      <c r="DG33" s="661"/>
      <c r="DH33" s="661"/>
      <c r="DI33" s="661"/>
      <c r="DJ33" s="661"/>
      <c r="DK33" s="662"/>
      <c r="DL33" s="648">
        <v>44927171</v>
      </c>
      <c r="DM33" s="661"/>
      <c r="DN33" s="661"/>
      <c r="DO33" s="661"/>
      <c r="DP33" s="661"/>
      <c r="DQ33" s="661"/>
      <c r="DR33" s="661"/>
      <c r="DS33" s="661"/>
      <c r="DT33" s="661"/>
      <c r="DU33" s="661"/>
      <c r="DV33" s="662"/>
      <c r="DW33" s="645">
        <v>33.1</v>
      </c>
      <c r="DX33" s="663"/>
      <c r="DY33" s="663"/>
      <c r="DZ33" s="663"/>
      <c r="EA33" s="663"/>
      <c r="EB33" s="663"/>
      <c r="EC33" s="684"/>
    </row>
    <row r="34" spans="2:133" ht="11.25" customHeight="1" x14ac:dyDescent="0.15">
      <c r="B34" s="639" t="s">
        <v>322</v>
      </c>
      <c r="C34" s="640"/>
      <c r="D34" s="640"/>
      <c r="E34" s="640"/>
      <c r="F34" s="640"/>
      <c r="G34" s="640"/>
      <c r="H34" s="640"/>
      <c r="I34" s="640"/>
      <c r="J34" s="640"/>
      <c r="K34" s="640"/>
      <c r="L34" s="640"/>
      <c r="M34" s="640"/>
      <c r="N34" s="640"/>
      <c r="O34" s="640"/>
      <c r="P34" s="640"/>
      <c r="Q34" s="641"/>
      <c r="R34" s="642">
        <v>294274</v>
      </c>
      <c r="S34" s="643"/>
      <c r="T34" s="643"/>
      <c r="U34" s="643"/>
      <c r="V34" s="643"/>
      <c r="W34" s="643"/>
      <c r="X34" s="643"/>
      <c r="Y34" s="644"/>
      <c r="Z34" s="675">
        <v>0.1</v>
      </c>
      <c r="AA34" s="675"/>
      <c r="AB34" s="675"/>
      <c r="AC34" s="675"/>
      <c r="AD34" s="676">
        <v>118984</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30131235</v>
      </c>
      <c r="CS34" s="643"/>
      <c r="CT34" s="643"/>
      <c r="CU34" s="643"/>
      <c r="CV34" s="643"/>
      <c r="CW34" s="643"/>
      <c r="CX34" s="643"/>
      <c r="CY34" s="644"/>
      <c r="CZ34" s="645">
        <v>8.8000000000000007</v>
      </c>
      <c r="DA34" s="663"/>
      <c r="DB34" s="663"/>
      <c r="DC34" s="664"/>
      <c r="DD34" s="648">
        <v>22248562</v>
      </c>
      <c r="DE34" s="643"/>
      <c r="DF34" s="643"/>
      <c r="DG34" s="643"/>
      <c r="DH34" s="643"/>
      <c r="DI34" s="643"/>
      <c r="DJ34" s="643"/>
      <c r="DK34" s="644"/>
      <c r="DL34" s="648">
        <v>19440229</v>
      </c>
      <c r="DM34" s="643"/>
      <c r="DN34" s="643"/>
      <c r="DO34" s="643"/>
      <c r="DP34" s="643"/>
      <c r="DQ34" s="643"/>
      <c r="DR34" s="643"/>
      <c r="DS34" s="643"/>
      <c r="DT34" s="643"/>
      <c r="DU34" s="643"/>
      <c r="DV34" s="644"/>
      <c r="DW34" s="645">
        <v>14.3</v>
      </c>
      <c r="DX34" s="663"/>
      <c r="DY34" s="663"/>
      <c r="DZ34" s="663"/>
      <c r="EA34" s="663"/>
      <c r="EB34" s="663"/>
      <c r="EC34" s="684"/>
    </row>
    <row r="35" spans="2:133" ht="11.25" customHeight="1" x14ac:dyDescent="0.15">
      <c r="B35" s="639" t="s">
        <v>324</v>
      </c>
      <c r="C35" s="640"/>
      <c r="D35" s="640"/>
      <c r="E35" s="640"/>
      <c r="F35" s="640"/>
      <c r="G35" s="640"/>
      <c r="H35" s="640"/>
      <c r="I35" s="640"/>
      <c r="J35" s="640"/>
      <c r="K35" s="640"/>
      <c r="L35" s="640"/>
      <c r="M35" s="640"/>
      <c r="N35" s="640"/>
      <c r="O35" s="640"/>
      <c r="P35" s="640"/>
      <c r="Q35" s="641"/>
      <c r="R35" s="642">
        <v>712104</v>
      </c>
      <c r="S35" s="643"/>
      <c r="T35" s="643"/>
      <c r="U35" s="643"/>
      <c r="V35" s="643"/>
      <c r="W35" s="643"/>
      <c r="X35" s="643"/>
      <c r="Y35" s="644"/>
      <c r="Z35" s="675">
        <v>0.2</v>
      </c>
      <c r="AA35" s="675"/>
      <c r="AB35" s="675"/>
      <c r="AC35" s="675"/>
      <c r="AD35" s="676" t="s">
        <v>239</v>
      </c>
      <c r="AE35" s="676"/>
      <c r="AF35" s="676"/>
      <c r="AG35" s="676"/>
      <c r="AH35" s="676"/>
      <c r="AI35" s="676"/>
      <c r="AJ35" s="676"/>
      <c r="AK35" s="676"/>
      <c r="AL35" s="645" t="s">
        <v>239</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2310875</v>
      </c>
      <c r="CS35" s="661"/>
      <c r="CT35" s="661"/>
      <c r="CU35" s="661"/>
      <c r="CV35" s="661"/>
      <c r="CW35" s="661"/>
      <c r="CX35" s="661"/>
      <c r="CY35" s="662"/>
      <c r="CZ35" s="645">
        <v>0.7</v>
      </c>
      <c r="DA35" s="663"/>
      <c r="DB35" s="663"/>
      <c r="DC35" s="664"/>
      <c r="DD35" s="648">
        <v>2053528</v>
      </c>
      <c r="DE35" s="661"/>
      <c r="DF35" s="661"/>
      <c r="DG35" s="661"/>
      <c r="DH35" s="661"/>
      <c r="DI35" s="661"/>
      <c r="DJ35" s="661"/>
      <c r="DK35" s="662"/>
      <c r="DL35" s="648">
        <v>2053528</v>
      </c>
      <c r="DM35" s="661"/>
      <c r="DN35" s="661"/>
      <c r="DO35" s="661"/>
      <c r="DP35" s="661"/>
      <c r="DQ35" s="661"/>
      <c r="DR35" s="661"/>
      <c r="DS35" s="661"/>
      <c r="DT35" s="661"/>
      <c r="DU35" s="661"/>
      <c r="DV35" s="662"/>
      <c r="DW35" s="645">
        <v>1.5</v>
      </c>
      <c r="DX35" s="663"/>
      <c r="DY35" s="663"/>
      <c r="DZ35" s="663"/>
      <c r="EA35" s="663"/>
      <c r="EB35" s="663"/>
      <c r="EC35" s="684"/>
    </row>
    <row r="36" spans="2:133" ht="11.25" customHeight="1" x14ac:dyDescent="0.15">
      <c r="B36" s="639" t="s">
        <v>328</v>
      </c>
      <c r="C36" s="640"/>
      <c r="D36" s="640"/>
      <c r="E36" s="640"/>
      <c r="F36" s="640"/>
      <c r="G36" s="640"/>
      <c r="H36" s="640"/>
      <c r="I36" s="640"/>
      <c r="J36" s="640"/>
      <c r="K36" s="640"/>
      <c r="L36" s="640"/>
      <c r="M36" s="640"/>
      <c r="N36" s="640"/>
      <c r="O36" s="640"/>
      <c r="P36" s="640"/>
      <c r="Q36" s="641"/>
      <c r="R36" s="642">
        <v>6138368</v>
      </c>
      <c r="S36" s="643"/>
      <c r="T36" s="643"/>
      <c r="U36" s="643"/>
      <c r="V36" s="643"/>
      <c r="W36" s="643"/>
      <c r="X36" s="643"/>
      <c r="Y36" s="644"/>
      <c r="Z36" s="675">
        <v>1.8</v>
      </c>
      <c r="AA36" s="675"/>
      <c r="AB36" s="675"/>
      <c r="AC36" s="675"/>
      <c r="AD36" s="676" t="s">
        <v>239</v>
      </c>
      <c r="AE36" s="676"/>
      <c r="AF36" s="676"/>
      <c r="AG36" s="676"/>
      <c r="AH36" s="676"/>
      <c r="AI36" s="676"/>
      <c r="AJ36" s="676"/>
      <c r="AK36" s="676"/>
      <c r="AL36" s="645" t="s">
        <v>239</v>
      </c>
      <c r="AM36" s="646"/>
      <c r="AN36" s="646"/>
      <c r="AO36" s="677"/>
      <c r="AP36" s="235"/>
      <c r="AQ36" s="694" t="s">
        <v>329</v>
      </c>
      <c r="AR36" s="695"/>
      <c r="AS36" s="695"/>
      <c r="AT36" s="695"/>
      <c r="AU36" s="695"/>
      <c r="AV36" s="695"/>
      <c r="AW36" s="695"/>
      <c r="AX36" s="695"/>
      <c r="AY36" s="696"/>
      <c r="AZ36" s="697">
        <v>30251237</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-3822138</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76954920</v>
      </c>
      <c r="CS36" s="643"/>
      <c r="CT36" s="643"/>
      <c r="CU36" s="643"/>
      <c r="CV36" s="643"/>
      <c r="CW36" s="643"/>
      <c r="CX36" s="643"/>
      <c r="CY36" s="644"/>
      <c r="CZ36" s="645">
        <v>22.5</v>
      </c>
      <c r="DA36" s="663"/>
      <c r="DB36" s="663"/>
      <c r="DC36" s="664"/>
      <c r="DD36" s="648">
        <v>15494753</v>
      </c>
      <c r="DE36" s="643"/>
      <c r="DF36" s="643"/>
      <c r="DG36" s="643"/>
      <c r="DH36" s="643"/>
      <c r="DI36" s="643"/>
      <c r="DJ36" s="643"/>
      <c r="DK36" s="644"/>
      <c r="DL36" s="648">
        <v>6582639</v>
      </c>
      <c r="DM36" s="643"/>
      <c r="DN36" s="643"/>
      <c r="DO36" s="643"/>
      <c r="DP36" s="643"/>
      <c r="DQ36" s="643"/>
      <c r="DR36" s="643"/>
      <c r="DS36" s="643"/>
      <c r="DT36" s="643"/>
      <c r="DU36" s="643"/>
      <c r="DV36" s="644"/>
      <c r="DW36" s="645">
        <v>4.8</v>
      </c>
      <c r="DX36" s="663"/>
      <c r="DY36" s="663"/>
      <c r="DZ36" s="663"/>
      <c r="EA36" s="663"/>
      <c r="EB36" s="663"/>
      <c r="EC36" s="684"/>
    </row>
    <row r="37" spans="2:133" ht="11.25" customHeight="1" x14ac:dyDescent="0.15">
      <c r="B37" s="639" t="s">
        <v>332</v>
      </c>
      <c r="C37" s="640"/>
      <c r="D37" s="640"/>
      <c r="E37" s="640"/>
      <c r="F37" s="640"/>
      <c r="G37" s="640"/>
      <c r="H37" s="640"/>
      <c r="I37" s="640"/>
      <c r="J37" s="640"/>
      <c r="K37" s="640"/>
      <c r="L37" s="640"/>
      <c r="M37" s="640"/>
      <c r="N37" s="640"/>
      <c r="O37" s="640"/>
      <c r="P37" s="640"/>
      <c r="Q37" s="641"/>
      <c r="R37" s="642">
        <v>6282656</v>
      </c>
      <c r="S37" s="643"/>
      <c r="T37" s="643"/>
      <c r="U37" s="643"/>
      <c r="V37" s="643"/>
      <c r="W37" s="643"/>
      <c r="X37" s="643"/>
      <c r="Y37" s="644"/>
      <c r="Z37" s="675">
        <v>1.8</v>
      </c>
      <c r="AA37" s="675"/>
      <c r="AB37" s="675"/>
      <c r="AC37" s="675"/>
      <c r="AD37" s="676" t="s">
        <v>239</v>
      </c>
      <c r="AE37" s="676"/>
      <c r="AF37" s="676"/>
      <c r="AG37" s="676"/>
      <c r="AH37" s="676"/>
      <c r="AI37" s="676"/>
      <c r="AJ37" s="676"/>
      <c r="AK37" s="676"/>
      <c r="AL37" s="645" t="s">
        <v>233</v>
      </c>
      <c r="AM37" s="646"/>
      <c r="AN37" s="646"/>
      <c r="AO37" s="677"/>
      <c r="AQ37" s="685" t="s">
        <v>333</v>
      </c>
      <c r="AR37" s="686"/>
      <c r="AS37" s="686"/>
      <c r="AT37" s="686"/>
      <c r="AU37" s="686"/>
      <c r="AV37" s="686"/>
      <c r="AW37" s="686"/>
      <c r="AX37" s="686"/>
      <c r="AY37" s="687"/>
      <c r="AZ37" s="642">
        <v>2608681</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-4697612</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24304</v>
      </c>
      <c r="CS37" s="661"/>
      <c r="CT37" s="661"/>
      <c r="CU37" s="661"/>
      <c r="CV37" s="661"/>
      <c r="CW37" s="661"/>
      <c r="CX37" s="661"/>
      <c r="CY37" s="662"/>
      <c r="CZ37" s="645">
        <v>0</v>
      </c>
      <c r="DA37" s="663"/>
      <c r="DB37" s="663"/>
      <c r="DC37" s="664"/>
      <c r="DD37" s="648">
        <v>24304</v>
      </c>
      <c r="DE37" s="661"/>
      <c r="DF37" s="661"/>
      <c r="DG37" s="661"/>
      <c r="DH37" s="661"/>
      <c r="DI37" s="661"/>
      <c r="DJ37" s="661"/>
      <c r="DK37" s="662"/>
      <c r="DL37" s="648">
        <v>24304</v>
      </c>
      <c r="DM37" s="661"/>
      <c r="DN37" s="661"/>
      <c r="DO37" s="661"/>
      <c r="DP37" s="661"/>
      <c r="DQ37" s="661"/>
      <c r="DR37" s="661"/>
      <c r="DS37" s="661"/>
      <c r="DT37" s="661"/>
      <c r="DU37" s="661"/>
      <c r="DV37" s="662"/>
      <c r="DW37" s="645">
        <v>0</v>
      </c>
      <c r="DX37" s="663"/>
      <c r="DY37" s="663"/>
      <c r="DZ37" s="663"/>
      <c r="EA37" s="663"/>
      <c r="EB37" s="663"/>
      <c r="EC37" s="684"/>
    </row>
    <row r="38" spans="2:133" ht="11.25" customHeight="1" x14ac:dyDescent="0.15">
      <c r="B38" s="639" t="s">
        <v>336</v>
      </c>
      <c r="C38" s="640"/>
      <c r="D38" s="640"/>
      <c r="E38" s="640"/>
      <c r="F38" s="640"/>
      <c r="G38" s="640"/>
      <c r="H38" s="640"/>
      <c r="I38" s="640"/>
      <c r="J38" s="640"/>
      <c r="K38" s="640"/>
      <c r="L38" s="640"/>
      <c r="M38" s="640"/>
      <c r="N38" s="640"/>
      <c r="O38" s="640"/>
      <c r="P38" s="640"/>
      <c r="Q38" s="641"/>
      <c r="R38" s="642">
        <v>3505589</v>
      </c>
      <c r="S38" s="643"/>
      <c r="T38" s="643"/>
      <c r="U38" s="643"/>
      <c r="V38" s="643"/>
      <c r="W38" s="643"/>
      <c r="X38" s="643"/>
      <c r="Y38" s="644"/>
      <c r="Z38" s="675">
        <v>1</v>
      </c>
      <c r="AA38" s="675"/>
      <c r="AB38" s="675"/>
      <c r="AC38" s="675"/>
      <c r="AD38" s="676">
        <v>92847</v>
      </c>
      <c r="AE38" s="676"/>
      <c r="AF38" s="676"/>
      <c r="AG38" s="676"/>
      <c r="AH38" s="676"/>
      <c r="AI38" s="676"/>
      <c r="AJ38" s="676"/>
      <c r="AK38" s="676"/>
      <c r="AL38" s="645">
        <v>0.1</v>
      </c>
      <c r="AM38" s="646"/>
      <c r="AN38" s="646"/>
      <c r="AO38" s="677"/>
      <c r="AQ38" s="685" t="s">
        <v>337</v>
      </c>
      <c r="AR38" s="686"/>
      <c r="AS38" s="686"/>
      <c r="AT38" s="686"/>
      <c r="AU38" s="686"/>
      <c r="AV38" s="686"/>
      <c r="AW38" s="686"/>
      <c r="AX38" s="686"/>
      <c r="AY38" s="687"/>
      <c r="AZ38" s="642">
        <v>1157609</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78217</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25100484</v>
      </c>
      <c r="CS38" s="643"/>
      <c r="CT38" s="643"/>
      <c r="CU38" s="643"/>
      <c r="CV38" s="643"/>
      <c r="CW38" s="643"/>
      <c r="CX38" s="643"/>
      <c r="CY38" s="644"/>
      <c r="CZ38" s="645">
        <v>7.3</v>
      </c>
      <c r="DA38" s="663"/>
      <c r="DB38" s="663"/>
      <c r="DC38" s="664"/>
      <c r="DD38" s="648">
        <v>20630261</v>
      </c>
      <c r="DE38" s="643"/>
      <c r="DF38" s="643"/>
      <c r="DG38" s="643"/>
      <c r="DH38" s="643"/>
      <c r="DI38" s="643"/>
      <c r="DJ38" s="643"/>
      <c r="DK38" s="644"/>
      <c r="DL38" s="648">
        <v>16850775</v>
      </c>
      <c r="DM38" s="643"/>
      <c r="DN38" s="643"/>
      <c r="DO38" s="643"/>
      <c r="DP38" s="643"/>
      <c r="DQ38" s="643"/>
      <c r="DR38" s="643"/>
      <c r="DS38" s="643"/>
      <c r="DT38" s="643"/>
      <c r="DU38" s="643"/>
      <c r="DV38" s="644"/>
      <c r="DW38" s="645">
        <v>12.4</v>
      </c>
      <c r="DX38" s="663"/>
      <c r="DY38" s="663"/>
      <c r="DZ38" s="663"/>
      <c r="EA38" s="663"/>
      <c r="EB38" s="663"/>
      <c r="EC38" s="684"/>
    </row>
    <row r="39" spans="2:133" ht="11.25" customHeight="1" x14ac:dyDescent="0.15">
      <c r="B39" s="639" t="s">
        <v>340</v>
      </c>
      <c r="C39" s="640"/>
      <c r="D39" s="640"/>
      <c r="E39" s="640"/>
      <c r="F39" s="640"/>
      <c r="G39" s="640"/>
      <c r="H39" s="640"/>
      <c r="I39" s="640"/>
      <c r="J39" s="640"/>
      <c r="K39" s="640"/>
      <c r="L39" s="640"/>
      <c r="M39" s="640"/>
      <c r="N39" s="640"/>
      <c r="O39" s="640"/>
      <c r="P39" s="640"/>
      <c r="Q39" s="641"/>
      <c r="R39" s="642">
        <v>30233000</v>
      </c>
      <c r="S39" s="643"/>
      <c r="T39" s="643"/>
      <c r="U39" s="643"/>
      <c r="V39" s="643"/>
      <c r="W39" s="643"/>
      <c r="X39" s="643"/>
      <c r="Y39" s="644"/>
      <c r="Z39" s="675">
        <v>8.6999999999999993</v>
      </c>
      <c r="AA39" s="675"/>
      <c r="AB39" s="675"/>
      <c r="AC39" s="675"/>
      <c r="AD39" s="676" t="s">
        <v>267</v>
      </c>
      <c r="AE39" s="676"/>
      <c r="AF39" s="676"/>
      <c r="AG39" s="676"/>
      <c r="AH39" s="676"/>
      <c r="AI39" s="676"/>
      <c r="AJ39" s="676"/>
      <c r="AK39" s="676"/>
      <c r="AL39" s="645" t="s">
        <v>239</v>
      </c>
      <c r="AM39" s="646"/>
      <c r="AN39" s="646"/>
      <c r="AO39" s="677"/>
      <c r="AQ39" s="685" t="s">
        <v>341</v>
      </c>
      <c r="AR39" s="686"/>
      <c r="AS39" s="686"/>
      <c r="AT39" s="686"/>
      <c r="AU39" s="686"/>
      <c r="AV39" s="686"/>
      <c r="AW39" s="686"/>
      <c r="AX39" s="686"/>
      <c r="AY39" s="687"/>
      <c r="AZ39" s="642">
        <v>1144538</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117396</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3026672</v>
      </c>
      <c r="CS39" s="661"/>
      <c r="CT39" s="661"/>
      <c r="CU39" s="661"/>
      <c r="CV39" s="661"/>
      <c r="CW39" s="661"/>
      <c r="CX39" s="661"/>
      <c r="CY39" s="662"/>
      <c r="CZ39" s="645">
        <v>0.9</v>
      </c>
      <c r="DA39" s="663"/>
      <c r="DB39" s="663"/>
      <c r="DC39" s="664"/>
      <c r="DD39" s="648">
        <v>2928535</v>
      </c>
      <c r="DE39" s="661"/>
      <c r="DF39" s="661"/>
      <c r="DG39" s="661"/>
      <c r="DH39" s="661"/>
      <c r="DI39" s="661"/>
      <c r="DJ39" s="661"/>
      <c r="DK39" s="662"/>
      <c r="DL39" s="648" t="s">
        <v>239</v>
      </c>
      <c r="DM39" s="661"/>
      <c r="DN39" s="661"/>
      <c r="DO39" s="661"/>
      <c r="DP39" s="661"/>
      <c r="DQ39" s="661"/>
      <c r="DR39" s="661"/>
      <c r="DS39" s="661"/>
      <c r="DT39" s="661"/>
      <c r="DU39" s="661"/>
      <c r="DV39" s="662"/>
      <c r="DW39" s="645" t="s">
        <v>239</v>
      </c>
      <c r="DX39" s="663"/>
      <c r="DY39" s="663"/>
      <c r="DZ39" s="663"/>
      <c r="EA39" s="663"/>
      <c r="EB39" s="663"/>
      <c r="EC39" s="684"/>
    </row>
    <row r="40" spans="2:133" ht="11.25" customHeight="1" x14ac:dyDescent="0.15">
      <c r="B40" s="639" t="s">
        <v>344</v>
      </c>
      <c r="C40" s="640"/>
      <c r="D40" s="640"/>
      <c r="E40" s="640"/>
      <c r="F40" s="640"/>
      <c r="G40" s="640"/>
      <c r="H40" s="640"/>
      <c r="I40" s="640"/>
      <c r="J40" s="640"/>
      <c r="K40" s="640"/>
      <c r="L40" s="640"/>
      <c r="M40" s="640"/>
      <c r="N40" s="640"/>
      <c r="O40" s="640"/>
      <c r="P40" s="640"/>
      <c r="Q40" s="641"/>
      <c r="R40" s="642" t="s">
        <v>239</v>
      </c>
      <c r="S40" s="643"/>
      <c r="T40" s="643"/>
      <c r="U40" s="643"/>
      <c r="V40" s="643"/>
      <c r="W40" s="643"/>
      <c r="X40" s="643"/>
      <c r="Y40" s="644"/>
      <c r="Z40" s="675" t="s">
        <v>233</v>
      </c>
      <c r="AA40" s="675"/>
      <c r="AB40" s="675"/>
      <c r="AC40" s="675"/>
      <c r="AD40" s="676" t="s">
        <v>239</v>
      </c>
      <c r="AE40" s="676"/>
      <c r="AF40" s="676"/>
      <c r="AG40" s="676"/>
      <c r="AH40" s="676"/>
      <c r="AI40" s="676"/>
      <c r="AJ40" s="676"/>
      <c r="AK40" s="676"/>
      <c r="AL40" s="645" t="s">
        <v>239</v>
      </c>
      <c r="AM40" s="646"/>
      <c r="AN40" s="646"/>
      <c r="AO40" s="677"/>
      <c r="AQ40" s="685" t="s">
        <v>345</v>
      </c>
      <c r="AR40" s="686"/>
      <c r="AS40" s="686"/>
      <c r="AT40" s="686"/>
      <c r="AU40" s="686"/>
      <c r="AV40" s="686"/>
      <c r="AW40" s="686"/>
      <c r="AX40" s="686"/>
      <c r="AY40" s="687"/>
      <c r="AZ40" s="642">
        <v>239925</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81</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v>1627438</v>
      </c>
      <c r="CS40" s="643"/>
      <c r="CT40" s="643"/>
      <c r="CU40" s="643"/>
      <c r="CV40" s="643"/>
      <c r="CW40" s="643"/>
      <c r="CX40" s="643"/>
      <c r="CY40" s="644"/>
      <c r="CZ40" s="645">
        <v>0.5</v>
      </c>
      <c r="DA40" s="663"/>
      <c r="DB40" s="663"/>
      <c r="DC40" s="664"/>
      <c r="DD40" s="648">
        <v>531297</v>
      </c>
      <c r="DE40" s="643"/>
      <c r="DF40" s="643"/>
      <c r="DG40" s="643"/>
      <c r="DH40" s="643"/>
      <c r="DI40" s="643"/>
      <c r="DJ40" s="643"/>
      <c r="DK40" s="644"/>
      <c r="DL40" s="648" t="s">
        <v>239</v>
      </c>
      <c r="DM40" s="643"/>
      <c r="DN40" s="643"/>
      <c r="DO40" s="643"/>
      <c r="DP40" s="643"/>
      <c r="DQ40" s="643"/>
      <c r="DR40" s="643"/>
      <c r="DS40" s="643"/>
      <c r="DT40" s="643"/>
      <c r="DU40" s="643"/>
      <c r="DV40" s="644"/>
      <c r="DW40" s="645" t="s">
        <v>233</v>
      </c>
      <c r="DX40" s="663"/>
      <c r="DY40" s="663"/>
      <c r="DZ40" s="663"/>
      <c r="EA40" s="663"/>
      <c r="EB40" s="663"/>
      <c r="EC40" s="684"/>
    </row>
    <row r="41" spans="2:133" ht="11.25" customHeight="1" x14ac:dyDescent="0.15">
      <c r="B41" s="639" t="s">
        <v>349</v>
      </c>
      <c r="C41" s="640"/>
      <c r="D41" s="640"/>
      <c r="E41" s="640"/>
      <c r="F41" s="640"/>
      <c r="G41" s="640"/>
      <c r="H41" s="640"/>
      <c r="I41" s="640"/>
      <c r="J41" s="640"/>
      <c r="K41" s="640"/>
      <c r="L41" s="640"/>
      <c r="M41" s="640"/>
      <c r="N41" s="640"/>
      <c r="O41" s="640"/>
      <c r="P41" s="640"/>
      <c r="Q41" s="641"/>
      <c r="R41" s="642">
        <v>1186900</v>
      </c>
      <c r="S41" s="643"/>
      <c r="T41" s="643"/>
      <c r="U41" s="643"/>
      <c r="V41" s="643"/>
      <c r="W41" s="643"/>
      <c r="X41" s="643"/>
      <c r="Y41" s="644"/>
      <c r="Z41" s="675">
        <v>0.3</v>
      </c>
      <c r="AA41" s="675"/>
      <c r="AB41" s="675"/>
      <c r="AC41" s="675"/>
      <c r="AD41" s="676" t="s">
        <v>239</v>
      </c>
      <c r="AE41" s="676"/>
      <c r="AF41" s="676"/>
      <c r="AG41" s="676"/>
      <c r="AH41" s="676"/>
      <c r="AI41" s="676"/>
      <c r="AJ41" s="676"/>
      <c r="AK41" s="676"/>
      <c r="AL41" s="645" t="s">
        <v>239</v>
      </c>
      <c r="AM41" s="646"/>
      <c r="AN41" s="646"/>
      <c r="AO41" s="677"/>
      <c r="AQ41" s="685" t="s">
        <v>350</v>
      </c>
      <c r="AR41" s="686"/>
      <c r="AS41" s="686"/>
      <c r="AT41" s="686"/>
      <c r="AU41" s="686"/>
      <c r="AV41" s="686"/>
      <c r="AW41" s="686"/>
      <c r="AX41" s="686"/>
      <c r="AY41" s="687"/>
      <c r="AZ41" s="642">
        <v>7308532</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v>1</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239</v>
      </c>
      <c r="CS41" s="661"/>
      <c r="CT41" s="661"/>
      <c r="CU41" s="661"/>
      <c r="CV41" s="661"/>
      <c r="CW41" s="661"/>
      <c r="CX41" s="661"/>
      <c r="CY41" s="662"/>
      <c r="CZ41" s="645" t="s">
        <v>239</v>
      </c>
      <c r="DA41" s="663"/>
      <c r="DB41" s="663"/>
      <c r="DC41" s="664"/>
      <c r="DD41" s="648" t="s">
        <v>233</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8936800</v>
      </c>
      <c r="S42" s="643"/>
      <c r="T42" s="643"/>
      <c r="U42" s="643"/>
      <c r="V42" s="643"/>
      <c r="W42" s="643"/>
      <c r="X42" s="643"/>
      <c r="Y42" s="644"/>
      <c r="Z42" s="675">
        <v>2.6</v>
      </c>
      <c r="AA42" s="675"/>
      <c r="AB42" s="675"/>
      <c r="AC42" s="675"/>
      <c r="AD42" s="676" t="s">
        <v>233</v>
      </c>
      <c r="AE42" s="676"/>
      <c r="AF42" s="676"/>
      <c r="AG42" s="676"/>
      <c r="AH42" s="676"/>
      <c r="AI42" s="676"/>
      <c r="AJ42" s="676"/>
      <c r="AK42" s="676"/>
      <c r="AL42" s="645" t="s">
        <v>239</v>
      </c>
      <c r="AM42" s="646"/>
      <c r="AN42" s="646"/>
      <c r="AO42" s="677"/>
      <c r="AQ42" s="678" t="s">
        <v>354</v>
      </c>
      <c r="AR42" s="679"/>
      <c r="AS42" s="679"/>
      <c r="AT42" s="679"/>
      <c r="AU42" s="679"/>
      <c r="AV42" s="679"/>
      <c r="AW42" s="679"/>
      <c r="AX42" s="679"/>
      <c r="AY42" s="680"/>
      <c r="AZ42" s="626">
        <v>17791952</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401</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50127002</v>
      </c>
      <c r="CS42" s="643"/>
      <c r="CT42" s="643"/>
      <c r="CU42" s="643"/>
      <c r="CV42" s="643"/>
      <c r="CW42" s="643"/>
      <c r="CX42" s="643"/>
      <c r="CY42" s="644"/>
      <c r="CZ42" s="645">
        <v>14.7</v>
      </c>
      <c r="DA42" s="646"/>
      <c r="DB42" s="646"/>
      <c r="DC42" s="647"/>
      <c r="DD42" s="648">
        <v>13014350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347835571</v>
      </c>
      <c r="S43" s="665"/>
      <c r="T43" s="665"/>
      <c r="U43" s="665"/>
      <c r="V43" s="665"/>
      <c r="W43" s="665"/>
      <c r="X43" s="665"/>
      <c r="Y43" s="666"/>
      <c r="Z43" s="667">
        <v>100</v>
      </c>
      <c r="AA43" s="667"/>
      <c r="AB43" s="667"/>
      <c r="AC43" s="667"/>
      <c r="AD43" s="668">
        <v>125634547</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2013572</v>
      </c>
      <c r="CS43" s="661"/>
      <c r="CT43" s="661"/>
      <c r="CU43" s="661"/>
      <c r="CV43" s="661"/>
      <c r="CW43" s="661"/>
      <c r="CX43" s="661"/>
      <c r="CY43" s="662"/>
      <c r="CZ43" s="645">
        <v>0.6</v>
      </c>
      <c r="DA43" s="663"/>
      <c r="DB43" s="663"/>
      <c r="DC43" s="664"/>
      <c r="DD43" s="648">
        <v>1994334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48587714</v>
      </c>
      <c r="CS44" s="643"/>
      <c r="CT44" s="643"/>
      <c r="CU44" s="643"/>
      <c r="CV44" s="643"/>
      <c r="CW44" s="643"/>
      <c r="CX44" s="643"/>
      <c r="CY44" s="644"/>
      <c r="CZ44" s="645">
        <v>14.2</v>
      </c>
      <c r="DA44" s="646"/>
      <c r="DB44" s="646"/>
      <c r="DC44" s="647"/>
      <c r="DD44" s="648">
        <v>12176615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29865628</v>
      </c>
      <c r="CS45" s="661"/>
      <c r="CT45" s="661"/>
      <c r="CU45" s="661"/>
      <c r="CV45" s="661"/>
      <c r="CW45" s="661"/>
      <c r="CX45" s="661"/>
      <c r="CY45" s="662"/>
      <c r="CZ45" s="645">
        <v>8.6999999999999993</v>
      </c>
      <c r="DA45" s="663"/>
      <c r="DB45" s="663"/>
      <c r="DC45" s="664"/>
      <c r="DD45" s="648">
        <v>969149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17977754</v>
      </c>
      <c r="CS46" s="643"/>
      <c r="CT46" s="643"/>
      <c r="CU46" s="643"/>
      <c r="CV46" s="643"/>
      <c r="CW46" s="643"/>
      <c r="CX46" s="643"/>
      <c r="CY46" s="644"/>
      <c r="CZ46" s="645">
        <v>5.3</v>
      </c>
      <c r="DA46" s="646"/>
      <c r="DB46" s="646"/>
      <c r="DC46" s="647"/>
      <c r="DD46" s="648">
        <v>11139534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1539288</v>
      </c>
      <c r="CS47" s="661"/>
      <c r="CT47" s="661"/>
      <c r="CU47" s="661"/>
      <c r="CV47" s="661"/>
      <c r="CW47" s="661"/>
      <c r="CX47" s="661"/>
      <c r="CY47" s="662"/>
      <c r="CZ47" s="645">
        <v>0.5</v>
      </c>
      <c r="DA47" s="663"/>
      <c r="DB47" s="663"/>
      <c r="DC47" s="664"/>
      <c r="DD47" s="648">
        <v>837735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239</v>
      </c>
      <c r="CS48" s="643"/>
      <c r="CT48" s="643"/>
      <c r="CU48" s="643"/>
      <c r="CV48" s="643"/>
      <c r="CW48" s="643"/>
      <c r="CX48" s="643"/>
      <c r="CY48" s="644"/>
      <c r="CZ48" s="645" t="s">
        <v>239</v>
      </c>
      <c r="DA48" s="646"/>
      <c r="DB48" s="646"/>
      <c r="DC48" s="647"/>
      <c r="DD48" s="648" t="s">
        <v>239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341958418</v>
      </c>
      <c r="CS49" s="627"/>
      <c r="CT49" s="627"/>
      <c r="CU49" s="627"/>
      <c r="CV49" s="627"/>
      <c r="CW49" s="627"/>
      <c r="CX49" s="627"/>
      <c r="CY49" s="628"/>
      <c r="CZ49" s="629">
        <v>100</v>
      </c>
      <c r="DA49" s="630"/>
      <c r="DB49" s="630"/>
      <c r="DC49" s="631"/>
      <c r="DD49" s="632">
        <v>160122586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K/xLaONo1xt39Zu/mUCBHgYPW7eNlDQMwnXn3Byrxx0es3Jc4uO1gc6gazoUejIQxc/ApX/bzERQXHlD3qAuEQ==" saltValue="f1wgmZNvuyskiFfOAp7aR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 zoomScale="70" zoomScaleNormal="25" zoomScaleSheetLayoutView="70" workbookViewId="0">
      <selection activeCell="DB81" sqref="DB81:DF8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352418</v>
      </c>
      <c r="R7" s="1162"/>
      <c r="S7" s="1162"/>
      <c r="T7" s="1162"/>
      <c r="U7" s="1162"/>
      <c r="V7" s="1162">
        <v>346672</v>
      </c>
      <c r="W7" s="1162"/>
      <c r="X7" s="1162"/>
      <c r="Y7" s="1162"/>
      <c r="Z7" s="1162"/>
      <c r="AA7" s="1162">
        <v>5746</v>
      </c>
      <c r="AB7" s="1162"/>
      <c r="AC7" s="1162"/>
      <c r="AD7" s="1162"/>
      <c r="AE7" s="1163"/>
      <c r="AF7" s="1164">
        <v>4378</v>
      </c>
      <c r="AG7" s="1165"/>
      <c r="AH7" s="1165"/>
      <c r="AI7" s="1165"/>
      <c r="AJ7" s="1166"/>
      <c r="AK7" s="1148" t="s">
        <v>607</v>
      </c>
      <c r="AL7" s="1149"/>
      <c r="AM7" s="1149"/>
      <c r="AN7" s="1149"/>
      <c r="AO7" s="1149"/>
      <c r="AP7" s="1149">
        <v>260131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612</v>
      </c>
      <c r="BT7" s="1153"/>
      <c r="BU7" s="1153"/>
      <c r="BV7" s="1153"/>
      <c r="BW7" s="1153"/>
      <c r="BX7" s="1153"/>
      <c r="BY7" s="1153"/>
      <c r="BZ7" s="1153"/>
      <c r="CA7" s="1153"/>
      <c r="CB7" s="1153"/>
      <c r="CC7" s="1153"/>
      <c r="CD7" s="1153"/>
      <c r="CE7" s="1153"/>
      <c r="CF7" s="1153"/>
      <c r="CG7" s="1154"/>
      <c r="CH7" s="1145">
        <v>9</v>
      </c>
      <c r="CI7" s="1146"/>
      <c r="CJ7" s="1146"/>
      <c r="CK7" s="1146"/>
      <c r="CL7" s="1147"/>
      <c r="CM7" s="1145">
        <v>255</v>
      </c>
      <c r="CN7" s="1146"/>
      <c r="CO7" s="1146"/>
      <c r="CP7" s="1146"/>
      <c r="CQ7" s="1147"/>
      <c r="CR7" s="1145">
        <v>227</v>
      </c>
      <c r="CS7" s="1146"/>
      <c r="CT7" s="1146"/>
      <c r="CU7" s="1146"/>
      <c r="CV7" s="1147"/>
      <c r="CW7" s="1145" t="s">
        <v>609</v>
      </c>
      <c r="CX7" s="1146"/>
      <c r="CY7" s="1146"/>
      <c r="CZ7" s="1146"/>
      <c r="DA7" s="1147"/>
      <c r="DB7" s="1145" t="s">
        <v>609</v>
      </c>
      <c r="DC7" s="1146"/>
      <c r="DD7" s="1146"/>
      <c r="DE7" s="1146"/>
      <c r="DF7" s="1147"/>
      <c r="DG7" s="1145" t="s">
        <v>609</v>
      </c>
      <c r="DH7" s="1146"/>
      <c r="DI7" s="1146"/>
      <c r="DJ7" s="1146"/>
      <c r="DK7" s="1147"/>
      <c r="DL7" s="1145" t="s">
        <v>609</v>
      </c>
      <c r="DM7" s="1146"/>
      <c r="DN7" s="1146"/>
      <c r="DO7" s="1146"/>
      <c r="DP7" s="1147"/>
      <c r="DQ7" s="1145" t="s">
        <v>609</v>
      </c>
      <c r="DR7" s="1146"/>
      <c r="DS7" s="1146"/>
      <c r="DT7" s="1146"/>
      <c r="DU7" s="1147"/>
      <c r="DV7" s="1172"/>
      <c r="DW7" s="1173"/>
      <c r="DX7" s="1173"/>
      <c r="DY7" s="1173"/>
      <c r="DZ7" s="1174"/>
      <c r="EA7" s="256"/>
    </row>
    <row r="8" spans="1:131" s="257" customFormat="1" ht="26.25" customHeight="1" x14ac:dyDescent="0.15">
      <c r="A8" s="263">
        <v>2</v>
      </c>
      <c r="B8" s="1088" t="s">
        <v>391</v>
      </c>
      <c r="C8" s="1089"/>
      <c r="D8" s="1089"/>
      <c r="E8" s="1089"/>
      <c r="F8" s="1089"/>
      <c r="G8" s="1089"/>
      <c r="H8" s="1089"/>
      <c r="I8" s="1089"/>
      <c r="J8" s="1089"/>
      <c r="K8" s="1089"/>
      <c r="L8" s="1089"/>
      <c r="M8" s="1089"/>
      <c r="N8" s="1089"/>
      <c r="O8" s="1089"/>
      <c r="P8" s="1090"/>
      <c r="Q8" s="1100">
        <v>8</v>
      </c>
      <c r="R8" s="1101"/>
      <c r="S8" s="1101"/>
      <c r="T8" s="1101"/>
      <c r="U8" s="1101"/>
      <c r="V8" s="1101">
        <v>3</v>
      </c>
      <c r="W8" s="1101"/>
      <c r="X8" s="1101"/>
      <c r="Y8" s="1101"/>
      <c r="Z8" s="1101"/>
      <c r="AA8" s="1101">
        <v>5</v>
      </c>
      <c r="AB8" s="1101"/>
      <c r="AC8" s="1101"/>
      <c r="AD8" s="1101"/>
      <c r="AE8" s="1102"/>
      <c r="AF8" s="1094">
        <v>5</v>
      </c>
      <c r="AG8" s="1095"/>
      <c r="AH8" s="1095"/>
      <c r="AI8" s="1095"/>
      <c r="AJ8" s="1096"/>
      <c r="AK8" s="1143" t="s">
        <v>607</v>
      </c>
      <c r="AL8" s="1144"/>
      <c r="AM8" s="1144"/>
      <c r="AN8" s="1144"/>
      <c r="AO8" s="1144"/>
      <c r="AP8" s="1144" t="s">
        <v>536</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613</v>
      </c>
      <c r="BT8" s="1072"/>
      <c r="BU8" s="1072"/>
      <c r="BV8" s="1072"/>
      <c r="BW8" s="1072"/>
      <c r="BX8" s="1072"/>
      <c r="BY8" s="1072"/>
      <c r="BZ8" s="1072"/>
      <c r="CA8" s="1072"/>
      <c r="CB8" s="1072"/>
      <c r="CC8" s="1072"/>
      <c r="CD8" s="1072"/>
      <c r="CE8" s="1072"/>
      <c r="CF8" s="1072"/>
      <c r="CG8" s="1073"/>
      <c r="CH8" s="1046">
        <v>5</v>
      </c>
      <c r="CI8" s="1047"/>
      <c r="CJ8" s="1047"/>
      <c r="CK8" s="1047"/>
      <c r="CL8" s="1048"/>
      <c r="CM8" s="1046">
        <v>1209</v>
      </c>
      <c r="CN8" s="1047"/>
      <c r="CO8" s="1047"/>
      <c r="CP8" s="1047"/>
      <c r="CQ8" s="1048"/>
      <c r="CR8" s="1046">
        <v>1</v>
      </c>
      <c r="CS8" s="1047"/>
      <c r="CT8" s="1047"/>
      <c r="CU8" s="1047"/>
      <c r="CV8" s="1048"/>
      <c r="CW8" s="1046" t="s">
        <v>536</v>
      </c>
      <c r="CX8" s="1047"/>
      <c r="CY8" s="1047"/>
      <c r="CZ8" s="1047"/>
      <c r="DA8" s="1048"/>
      <c r="DB8" s="1046" t="s">
        <v>536</v>
      </c>
      <c r="DC8" s="1047"/>
      <c r="DD8" s="1047"/>
      <c r="DE8" s="1047"/>
      <c r="DF8" s="1048"/>
      <c r="DG8" s="1046" t="s">
        <v>536</v>
      </c>
      <c r="DH8" s="1047"/>
      <c r="DI8" s="1047"/>
      <c r="DJ8" s="1047"/>
      <c r="DK8" s="1048"/>
      <c r="DL8" s="1046" t="s">
        <v>536</v>
      </c>
      <c r="DM8" s="1047"/>
      <c r="DN8" s="1047"/>
      <c r="DO8" s="1047"/>
      <c r="DP8" s="1048"/>
      <c r="DQ8" s="1046" t="s">
        <v>536</v>
      </c>
      <c r="DR8" s="1047"/>
      <c r="DS8" s="1047"/>
      <c r="DT8" s="1047"/>
      <c r="DU8" s="1048"/>
      <c r="DV8" s="1049"/>
      <c r="DW8" s="1050"/>
      <c r="DX8" s="1050"/>
      <c r="DY8" s="1050"/>
      <c r="DZ8" s="1051"/>
      <c r="EA8" s="256"/>
    </row>
    <row r="9" spans="1:131" s="257" customFormat="1" ht="26.25" customHeight="1" x14ac:dyDescent="0.15">
      <c r="A9" s="263">
        <v>3</v>
      </c>
      <c r="B9" s="1088" t="s">
        <v>392</v>
      </c>
      <c r="C9" s="1089"/>
      <c r="D9" s="1089"/>
      <c r="E9" s="1089"/>
      <c r="F9" s="1089"/>
      <c r="G9" s="1089"/>
      <c r="H9" s="1089"/>
      <c r="I9" s="1089"/>
      <c r="J9" s="1089"/>
      <c r="K9" s="1089"/>
      <c r="L9" s="1089"/>
      <c r="M9" s="1089"/>
      <c r="N9" s="1089"/>
      <c r="O9" s="1089"/>
      <c r="P9" s="1090"/>
      <c r="Q9" s="1100">
        <v>78</v>
      </c>
      <c r="R9" s="1101"/>
      <c r="S9" s="1101"/>
      <c r="T9" s="1101"/>
      <c r="U9" s="1101"/>
      <c r="V9" s="1101">
        <v>66</v>
      </c>
      <c r="W9" s="1101"/>
      <c r="X9" s="1101"/>
      <c r="Y9" s="1101"/>
      <c r="Z9" s="1101"/>
      <c r="AA9" s="1101">
        <v>12</v>
      </c>
      <c r="AB9" s="1101"/>
      <c r="AC9" s="1101"/>
      <c r="AD9" s="1101"/>
      <c r="AE9" s="1102"/>
      <c r="AF9" s="1094">
        <v>12</v>
      </c>
      <c r="AG9" s="1095"/>
      <c r="AH9" s="1095"/>
      <c r="AI9" s="1095"/>
      <c r="AJ9" s="1096"/>
      <c r="AK9" s="1143" t="s">
        <v>607</v>
      </c>
      <c r="AL9" s="1144"/>
      <c r="AM9" s="1144"/>
      <c r="AN9" s="1144"/>
      <c r="AO9" s="1144"/>
      <c r="AP9" s="1144" t="s">
        <v>536</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608</v>
      </c>
      <c r="BT9" s="1072"/>
      <c r="BU9" s="1072"/>
      <c r="BV9" s="1072"/>
      <c r="BW9" s="1072"/>
      <c r="BX9" s="1072"/>
      <c r="BY9" s="1072"/>
      <c r="BZ9" s="1072"/>
      <c r="CA9" s="1072"/>
      <c r="CB9" s="1072"/>
      <c r="CC9" s="1072"/>
      <c r="CD9" s="1072"/>
      <c r="CE9" s="1072"/>
      <c r="CF9" s="1072"/>
      <c r="CG9" s="1073"/>
      <c r="CH9" s="1046">
        <v>14</v>
      </c>
      <c r="CI9" s="1047"/>
      <c r="CJ9" s="1047"/>
      <c r="CK9" s="1047"/>
      <c r="CL9" s="1048"/>
      <c r="CM9" s="1046">
        <v>177</v>
      </c>
      <c r="CN9" s="1047"/>
      <c r="CO9" s="1047"/>
      <c r="CP9" s="1047"/>
      <c r="CQ9" s="1048"/>
      <c r="CR9" s="1046">
        <v>100</v>
      </c>
      <c r="CS9" s="1047"/>
      <c r="CT9" s="1047"/>
      <c r="CU9" s="1047"/>
      <c r="CV9" s="1048"/>
      <c r="CW9" s="1046">
        <v>15</v>
      </c>
      <c r="CX9" s="1047"/>
      <c r="CY9" s="1047"/>
      <c r="CZ9" s="1047"/>
      <c r="DA9" s="1048"/>
      <c r="DB9" s="1046" t="s">
        <v>536</v>
      </c>
      <c r="DC9" s="1047"/>
      <c r="DD9" s="1047"/>
      <c r="DE9" s="1047"/>
      <c r="DF9" s="1048"/>
      <c r="DG9" s="1046" t="s">
        <v>536</v>
      </c>
      <c r="DH9" s="1047"/>
      <c r="DI9" s="1047"/>
      <c r="DJ9" s="1047"/>
      <c r="DK9" s="1048"/>
      <c r="DL9" s="1046" t="s">
        <v>536</v>
      </c>
      <c r="DM9" s="1047"/>
      <c r="DN9" s="1047"/>
      <c r="DO9" s="1047"/>
      <c r="DP9" s="1048"/>
      <c r="DQ9" s="1046" t="s">
        <v>536</v>
      </c>
      <c r="DR9" s="1047"/>
      <c r="DS9" s="1047"/>
      <c r="DT9" s="1047"/>
      <c r="DU9" s="1048"/>
      <c r="DV9" s="1049"/>
      <c r="DW9" s="1050"/>
      <c r="DX9" s="1050"/>
      <c r="DY9" s="1050"/>
      <c r="DZ9" s="1051"/>
      <c r="EA9" s="256"/>
    </row>
    <row r="10" spans="1:131" s="257" customFormat="1" ht="26.25" customHeight="1" x14ac:dyDescent="0.15">
      <c r="A10" s="263">
        <v>4</v>
      </c>
      <c r="B10" s="1088" t="s">
        <v>393</v>
      </c>
      <c r="C10" s="1089"/>
      <c r="D10" s="1089"/>
      <c r="E10" s="1089"/>
      <c r="F10" s="1089"/>
      <c r="G10" s="1089"/>
      <c r="H10" s="1089"/>
      <c r="I10" s="1089"/>
      <c r="J10" s="1089"/>
      <c r="K10" s="1089"/>
      <c r="L10" s="1089"/>
      <c r="M10" s="1089"/>
      <c r="N10" s="1089"/>
      <c r="O10" s="1089"/>
      <c r="P10" s="1090"/>
      <c r="Q10" s="1100">
        <v>151</v>
      </c>
      <c r="R10" s="1101"/>
      <c r="S10" s="1101"/>
      <c r="T10" s="1101"/>
      <c r="U10" s="1101"/>
      <c r="V10" s="1101">
        <v>37</v>
      </c>
      <c r="W10" s="1101"/>
      <c r="X10" s="1101"/>
      <c r="Y10" s="1101"/>
      <c r="Z10" s="1101"/>
      <c r="AA10" s="1101">
        <v>114</v>
      </c>
      <c r="AB10" s="1101"/>
      <c r="AC10" s="1101"/>
      <c r="AD10" s="1101"/>
      <c r="AE10" s="1102"/>
      <c r="AF10" s="1094">
        <v>114</v>
      </c>
      <c r="AG10" s="1095"/>
      <c r="AH10" s="1095"/>
      <c r="AI10" s="1095"/>
      <c r="AJ10" s="1096"/>
      <c r="AK10" s="1143" t="s">
        <v>607</v>
      </c>
      <c r="AL10" s="1144"/>
      <c r="AM10" s="1144"/>
      <c r="AN10" s="1144"/>
      <c r="AO10" s="1144"/>
      <c r="AP10" s="1144" t="s">
        <v>536</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606</v>
      </c>
      <c r="BT10" s="1072"/>
      <c r="BU10" s="1072"/>
      <c r="BV10" s="1072"/>
      <c r="BW10" s="1072"/>
      <c r="BX10" s="1072"/>
      <c r="BY10" s="1072"/>
      <c r="BZ10" s="1072"/>
      <c r="CA10" s="1072"/>
      <c r="CB10" s="1072"/>
      <c r="CC10" s="1072"/>
      <c r="CD10" s="1072"/>
      <c r="CE10" s="1072"/>
      <c r="CF10" s="1072"/>
      <c r="CG10" s="1073"/>
      <c r="CH10" s="1046">
        <v>8</v>
      </c>
      <c r="CI10" s="1047"/>
      <c r="CJ10" s="1047"/>
      <c r="CK10" s="1047"/>
      <c r="CL10" s="1048"/>
      <c r="CM10" s="1046">
        <v>317</v>
      </c>
      <c r="CN10" s="1047"/>
      <c r="CO10" s="1047"/>
      <c r="CP10" s="1047"/>
      <c r="CQ10" s="1048"/>
      <c r="CR10" s="1046">
        <v>110</v>
      </c>
      <c r="CS10" s="1047"/>
      <c r="CT10" s="1047"/>
      <c r="CU10" s="1047"/>
      <c r="CV10" s="1048"/>
      <c r="CW10" s="1046">
        <v>15</v>
      </c>
      <c r="CX10" s="1047"/>
      <c r="CY10" s="1047"/>
      <c r="CZ10" s="1047"/>
      <c r="DA10" s="1048"/>
      <c r="DB10" s="1046" t="s">
        <v>536</v>
      </c>
      <c r="DC10" s="1047"/>
      <c r="DD10" s="1047"/>
      <c r="DE10" s="1047"/>
      <c r="DF10" s="1048"/>
      <c r="DG10" s="1046" t="s">
        <v>536</v>
      </c>
      <c r="DH10" s="1047"/>
      <c r="DI10" s="1047"/>
      <c r="DJ10" s="1047"/>
      <c r="DK10" s="1048"/>
      <c r="DL10" s="1046" t="s">
        <v>536</v>
      </c>
      <c r="DM10" s="1047"/>
      <c r="DN10" s="1047"/>
      <c r="DO10" s="1047"/>
      <c r="DP10" s="1048"/>
      <c r="DQ10" s="1046" t="s">
        <v>536</v>
      </c>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610</v>
      </c>
      <c r="BT11" s="1072"/>
      <c r="BU11" s="1072"/>
      <c r="BV11" s="1072"/>
      <c r="BW11" s="1072"/>
      <c r="BX11" s="1072"/>
      <c r="BY11" s="1072"/>
      <c r="BZ11" s="1072"/>
      <c r="CA11" s="1072"/>
      <c r="CB11" s="1072"/>
      <c r="CC11" s="1072"/>
      <c r="CD11" s="1072"/>
      <c r="CE11" s="1072"/>
      <c r="CF11" s="1072"/>
      <c r="CG11" s="1073"/>
      <c r="CH11" s="1046">
        <v>-23</v>
      </c>
      <c r="CI11" s="1047"/>
      <c r="CJ11" s="1047"/>
      <c r="CK11" s="1047"/>
      <c r="CL11" s="1048"/>
      <c r="CM11" s="1046">
        <v>362</v>
      </c>
      <c r="CN11" s="1047"/>
      <c r="CO11" s="1047"/>
      <c r="CP11" s="1047"/>
      <c r="CQ11" s="1048"/>
      <c r="CR11" s="1046">
        <v>200</v>
      </c>
      <c r="CS11" s="1047"/>
      <c r="CT11" s="1047"/>
      <c r="CU11" s="1047"/>
      <c r="CV11" s="1048"/>
      <c r="CW11" s="1046" t="s">
        <v>536</v>
      </c>
      <c r="CX11" s="1047"/>
      <c r="CY11" s="1047"/>
      <c r="CZ11" s="1047"/>
      <c r="DA11" s="1048"/>
      <c r="DB11" s="1046" t="s">
        <v>536</v>
      </c>
      <c r="DC11" s="1047"/>
      <c r="DD11" s="1047"/>
      <c r="DE11" s="1047"/>
      <c r="DF11" s="1048"/>
      <c r="DG11" s="1046" t="s">
        <v>536</v>
      </c>
      <c r="DH11" s="1047"/>
      <c r="DI11" s="1047"/>
      <c r="DJ11" s="1047"/>
      <c r="DK11" s="1048"/>
      <c r="DL11" s="1046" t="s">
        <v>536</v>
      </c>
      <c r="DM11" s="1047"/>
      <c r="DN11" s="1047"/>
      <c r="DO11" s="1047"/>
      <c r="DP11" s="1048"/>
      <c r="DQ11" s="1046" t="s">
        <v>536</v>
      </c>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614</v>
      </c>
      <c r="BT12" s="1072"/>
      <c r="BU12" s="1072"/>
      <c r="BV12" s="1072"/>
      <c r="BW12" s="1072"/>
      <c r="BX12" s="1072"/>
      <c r="BY12" s="1072"/>
      <c r="BZ12" s="1072"/>
      <c r="CA12" s="1072"/>
      <c r="CB12" s="1072"/>
      <c r="CC12" s="1072"/>
      <c r="CD12" s="1072"/>
      <c r="CE12" s="1072"/>
      <c r="CF12" s="1072"/>
      <c r="CG12" s="1073"/>
      <c r="CH12" s="1046">
        <v>2</v>
      </c>
      <c r="CI12" s="1047"/>
      <c r="CJ12" s="1047"/>
      <c r="CK12" s="1047"/>
      <c r="CL12" s="1048"/>
      <c r="CM12" s="1046">
        <v>73</v>
      </c>
      <c r="CN12" s="1047"/>
      <c r="CO12" s="1047"/>
      <c r="CP12" s="1047"/>
      <c r="CQ12" s="1048"/>
      <c r="CR12" s="1046">
        <v>50</v>
      </c>
      <c r="CS12" s="1047"/>
      <c r="CT12" s="1047"/>
      <c r="CU12" s="1047"/>
      <c r="CV12" s="1048"/>
      <c r="CW12" s="1046" t="s">
        <v>536</v>
      </c>
      <c r="CX12" s="1047"/>
      <c r="CY12" s="1047"/>
      <c r="CZ12" s="1047"/>
      <c r="DA12" s="1048"/>
      <c r="DB12" s="1046" t="s">
        <v>536</v>
      </c>
      <c r="DC12" s="1047"/>
      <c r="DD12" s="1047"/>
      <c r="DE12" s="1047"/>
      <c r="DF12" s="1048"/>
      <c r="DG12" s="1046" t="s">
        <v>536</v>
      </c>
      <c r="DH12" s="1047"/>
      <c r="DI12" s="1047"/>
      <c r="DJ12" s="1047"/>
      <c r="DK12" s="1048"/>
      <c r="DL12" s="1046" t="s">
        <v>536</v>
      </c>
      <c r="DM12" s="1047"/>
      <c r="DN12" s="1047"/>
      <c r="DO12" s="1047"/>
      <c r="DP12" s="1048"/>
      <c r="DQ12" s="1046" t="s">
        <v>536</v>
      </c>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615</v>
      </c>
      <c r="BT13" s="1072"/>
      <c r="BU13" s="1072"/>
      <c r="BV13" s="1072"/>
      <c r="BW13" s="1072"/>
      <c r="BX13" s="1072"/>
      <c r="BY13" s="1072"/>
      <c r="BZ13" s="1072"/>
      <c r="CA13" s="1072"/>
      <c r="CB13" s="1072"/>
      <c r="CC13" s="1072"/>
      <c r="CD13" s="1072"/>
      <c r="CE13" s="1072"/>
      <c r="CF13" s="1072"/>
      <c r="CG13" s="1073"/>
      <c r="CH13" s="1046">
        <v>-30</v>
      </c>
      <c r="CI13" s="1047"/>
      <c r="CJ13" s="1047"/>
      <c r="CK13" s="1047"/>
      <c r="CL13" s="1048"/>
      <c r="CM13" s="1046">
        <v>955</v>
      </c>
      <c r="CN13" s="1047"/>
      <c r="CO13" s="1047"/>
      <c r="CP13" s="1047"/>
      <c r="CQ13" s="1048"/>
      <c r="CR13" s="1046">
        <v>300</v>
      </c>
      <c r="CS13" s="1047"/>
      <c r="CT13" s="1047"/>
      <c r="CU13" s="1047"/>
      <c r="CV13" s="1048"/>
      <c r="CW13" s="1046" t="s">
        <v>536</v>
      </c>
      <c r="CX13" s="1047"/>
      <c r="CY13" s="1047"/>
      <c r="CZ13" s="1047"/>
      <c r="DA13" s="1048"/>
      <c r="DB13" s="1046" t="s">
        <v>536</v>
      </c>
      <c r="DC13" s="1047"/>
      <c r="DD13" s="1047"/>
      <c r="DE13" s="1047"/>
      <c r="DF13" s="1048"/>
      <c r="DG13" s="1046" t="s">
        <v>536</v>
      </c>
      <c r="DH13" s="1047"/>
      <c r="DI13" s="1047"/>
      <c r="DJ13" s="1047"/>
      <c r="DK13" s="1048"/>
      <c r="DL13" s="1046" t="s">
        <v>536</v>
      </c>
      <c r="DM13" s="1047"/>
      <c r="DN13" s="1047"/>
      <c r="DO13" s="1047"/>
      <c r="DP13" s="1048"/>
      <c r="DQ13" s="1046" t="s">
        <v>536</v>
      </c>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616</v>
      </c>
      <c r="BT14" s="1072"/>
      <c r="BU14" s="1072"/>
      <c r="BV14" s="1072"/>
      <c r="BW14" s="1072"/>
      <c r="BX14" s="1072"/>
      <c r="BY14" s="1072"/>
      <c r="BZ14" s="1072"/>
      <c r="CA14" s="1072"/>
      <c r="CB14" s="1072"/>
      <c r="CC14" s="1072"/>
      <c r="CD14" s="1072"/>
      <c r="CE14" s="1072"/>
      <c r="CF14" s="1072"/>
      <c r="CG14" s="1073"/>
      <c r="CH14" s="1046">
        <v>-1</v>
      </c>
      <c r="CI14" s="1047"/>
      <c r="CJ14" s="1047"/>
      <c r="CK14" s="1047"/>
      <c r="CL14" s="1048"/>
      <c r="CM14" s="1046">
        <v>70</v>
      </c>
      <c r="CN14" s="1047"/>
      <c r="CO14" s="1047"/>
      <c r="CP14" s="1047"/>
      <c r="CQ14" s="1048"/>
      <c r="CR14" s="1046">
        <v>25</v>
      </c>
      <c r="CS14" s="1047"/>
      <c r="CT14" s="1047"/>
      <c r="CU14" s="1047"/>
      <c r="CV14" s="1048"/>
      <c r="CW14" s="1046" t="s">
        <v>607</v>
      </c>
      <c r="CX14" s="1047"/>
      <c r="CY14" s="1047"/>
      <c r="CZ14" s="1047"/>
      <c r="DA14" s="1048"/>
      <c r="DB14" s="1046" t="s">
        <v>607</v>
      </c>
      <c r="DC14" s="1047"/>
      <c r="DD14" s="1047"/>
      <c r="DE14" s="1047"/>
      <c r="DF14" s="1048"/>
      <c r="DG14" s="1046" t="s">
        <v>607</v>
      </c>
      <c r="DH14" s="1047"/>
      <c r="DI14" s="1047"/>
      <c r="DJ14" s="1047"/>
      <c r="DK14" s="1048"/>
      <c r="DL14" s="1046" t="s">
        <v>607</v>
      </c>
      <c r="DM14" s="1047"/>
      <c r="DN14" s="1047"/>
      <c r="DO14" s="1047"/>
      <c r="DP14" s="1048"/>
      <c r="DQ14" s="1046" t="s">
        <v>607</v>
      </c>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t="s">
        <v>617</v>
      </c>
      <c r="BT15" s="1072"/>
      <c r="BU15" s="1072"/>
      <c r="BV15" s="1072"/>
      <c r="BW15" s="1072"/>
      <c r="BX15" s="1072"/>
      <c r="BY15" s="1072"/>
      <c r="BZ15" s="1072"/>
      <c r="CA15" s="1072"/>
      <c r="CB15" s="1072"/>
      <c r="CC15" s="1072"/>
      <c r="CD15" s="1072"/>
      <c r="CE15" s="1072"/>
      <c r="CF15" s="1072"/>
      <c r="CG15" s="1073"/>
      <c r="CH15" s="1046">
        <v>-1</v>
      </c>
      <c r="CI15" s="1047"/>
      <c r="CJ15" s="1047"/>
      <c r="CK15" s="1047"/>
      <c r="CL15" s="1048"/>
      <c r="CM15" s="1046">
        <v>592</v>
      </c>
      <c r="CN15" s="1047"/>
      <c r="CO15" s="1047"/>
      <c r="CP15" s="1047"/>
      <c r="CQ15" s="1048"/>
      <c r="CR15" s="1046">
        <v>300</v>
      </c>
      <c r="CS15" s="1047"/>
      <c r="CT15" s="1047"/>
      <c r="CU15" s="1047"/>
      <c r="CV15" s="1048"/>
      <c r="CW15" s="1046">
        <v>129</v>
      </c>
      <c r="CX15" s="1047"/>
      <c r="CY15" s="1047"/>
      <c r="CZ15" s="1047"/>
      <c r="DA15" s="1048"/>
      <c r="DB15" s="1046" t="s">
        <v>536</v>
      </c>
      <c r="DC15" s="1047"/>
      <c r="DD15" s="1047"/>
      <c r="DE15" s="1047"/>
      <c r="DF15" s="1048"/>
      <c r="DG15" s="1046" t="s">
        <v>536</v>
      </c>
      <c r="DH15" s="1047"/>
      <c r="DI15" s="1047"/>
      <c r="DJ15" s="1047"/>
      <c r="DK15" s="1048"/>
      <c r="DL15" s="1046" t="s">
        <v>536</v>
      </c>
      <c r="DM15" s="1047"/>
      <c r="DN15" s="1047"/>
      <c r="DO15" s="1047"/>
      <c r="DP15" s="1048"/>
      <c r="DQ15" s="1046" t="s">
        <v>536</v>
      </c>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t="s">
        <v>611</v>
      </c>
      <c r="BT16" s="1072"/>
      <c r="BU16" s="1072"/>
      <c r="BV16" s="1072"/>
      <c r="BW16" s="1072"/>
      <c r="BX16" s="1072"/>
      <c r="BY16" s="1072"/>
      <c r="BZ16" s="1072"/>
      <c r="CA16" s="1072"/>
      <c r="CB16" s="1072"/>
      <c r="CC16" s="1072"/>
      <c r="CD16" s="1072"/>
      <c r="CE16" s="1072"/>
      <c r="CF16" s="1072"/>
      <c r="CG16" s="1073"/>
      <c r="CH16" s="1046">
        <v>0</v>
      </c>
      <c r="CI16" s="1047"/>
      <c r="CJ16" s="1047"/>
      <c r="CK16" s="1047"/>
      <c r="CL16" s="1048"/>
      <c r="CM16" s="1046">
        <v>15</v>
      </c>
      <c r="CN16" s="1047"/>
      <c r="CO16" s="1047"/>
      <c r="CP16" s="1047"/>
      <c r="CQ16" s="1048"/>
      <c r="CR16" s="1046">
        <v>4</v>
      </c>
      <c r="CS16" s="1047"/>
      <c r="CT16" s="1047"/>
      <c r="CU16" s="1047"/>
      <c r="CV16" s="1048"/>
      <c r="CW16" s="1046" t="s">
        <v>536</v>
      </c>
      <c r="CX16" s="1047"/>
      <c r="CY16" s="1047"/>
      <c r="CZ16" s="1047"/>
      <c r="DA16" s="1048"/>
      <c r="DB16" s="1046" t="s">
        <v>536</v>
      </c>
      <c r="DC16" s="1047"/>
      <c r="DD16" s="1047"/>
      <c r="DE16" s="1047"/>
      <c r="DF16" s="1048"/>
      <c r="DG16" s="1046" t="s">
        <v>536</v>
      </c>
      <c r="DH16" s="1047"/>
      <c r="DI16" s="1047"/>
      <c r="DJ16" s="1047"/>
      <c r="DK16" s="1048"/>
      <c r="DL16" s="1046" t="s">
        <v>536</v>
      </c>
      <c r="DM16" s="1047"/>
      <c r="DN16" s="1047"/>
      <c r="DO16" s="1047"/>
      <c r="DP16" s="1048"/>
      <c r="DQ16" s="1046" t="s">
        <v>536</v>
      </c>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t="s">
        <v>618</v>
      </c>
      <c r="BT17" s="1072"/>
      <c r="BU17" s="1072"/>
      <c r="BV17" s="1072"/>
      <c r="BW17" s="1072"/>
      <c r="BX17" s="1072"/>
      <c r="BY17" s="1072"/>
      <c r="BZ17" s="1072"/>
      <c r="CA17" s="1072"/>
      <c r="CB17" s="1072"/>
      <c r="CC17" s="1072"/>
      <c r="CD17" s="1072"/>
      <c r="CE17" s="1072"/>
      <c r="CF17" s="1072"/>
      <c r="CG17" s="1073"/>
      <c r="CH17" s="1046">
        <v>3</v>
      </c>
      <c r="CI17" s="1047"/>
      <c r="CJ17" s="1047"/>
      <c r="CK17" s="1047"/>
      <c r="CL17" s="1048"/>
      <c r="CM17" s="1046">
        <v>9</v>
      </c>
      <c r="CN17" s="1047"/>
      <c r="CO17" s="1047"/>
      <c r="CP17" s="1047"/>
      <c r="CQ17" s="1048"/>
      <c r="CR17" s="1046">
        <v>3</v>
      </c>
      <c r="CS17" s="1047"/>
      <c r="CT17" s="1047"/>
      <c r="CU17" s="1047"/>
      <c r="CV17" s="1048"/>
      <c r="CW17" s="1046" t="s">
        <v>536</v>
      </c>
      <c r="CX17" s="1047"/>
      <c r="CY17" s="1047"/>
      <c r="CZ17" s="1047"/>
      <c r="DA17" s="1048"/>
      <c r="DB17" s="1046" t="s">
        <v>536</v>
      </c>
      <c r="DC17" s="1047"/>
      <c r="DD17" s="1047"/>
      <c r="DE17" s="1047"/>
      <c r="DF17" s="1048"/>
      <c r="DG17" s="1046" t="s">
        <v>536</v>
      </c>
      <c r="DH17" s="1047"/>
      <c r="DI17" s="1047"/>
      <c r="DJ17" s="1047"/>
      <c r="DK17" s="1048"/>
      <c r="DL17" s="1046" t="s">
        <v>536</v>
      </c>
      <c r="DM17" s="1047"/>
      <c r="DN17" s="1047"/>
      <c r="DO17" s="1047"/>
      <c r="DP17" s="1048"/>
      <c r="DQ17" s="1046" t="s">
        <v>536</v>
      </c>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t="s">
        <v>619</v>
      </c>
      <c r="BT18" s="1072"/>
      <c r="BU18" s="1072"/>
      <c r="BV18" s="1072"/>
      <c r="BW18" s="1072"/>
      <c r="BX18" s="1072"/>
      <c r="BY18" s="1072"/>
      <c r="BZ18" s="1072"/>
      <c r="CA18" s="1072"/>
      <c r="CB18" s="1072"/>
      <c r="CC18" s="1072"/>
      <c r="CD18" s="1072"/>
      <c r="CE18" s="1072"/>
      <c r="CF18" s="1072"/>
      <c r="CG18" s="1073"/>
      <c r="CH18" s="1046">
        <v>-9</v>
      </c>
      <c r="CI18" s="1047"/>
      <c r="CJ18" s="1047"/>
      <c r="CK18" s="1047"/>
      <c r="CL18" s="1048"/>
      <c r="CM18" s="1046">
        <v>49</v>
      </c>
      <c r="CN18" s="1047"/>
      <c r="CO18" s="1047"/>
      <c r="CP18" s="1047"/>
      <c r="CQ18" s="1048"/>
      <c r="CR18" s="1046">
        <v>3</v>
      </c>
      <c r="CS18" s="1047"/>
      <c r="CT18" s="1047"/>
      <c r="CU18" s="1047"/>
      <c r="CV18" s="1048"/>
      <c r="CW18" s="1046" t="s">
        <v>536</v>
      </c>
      <c r="CX18" s="1047"/>
      <c r="CY18" s="1047"/>
      <c r="CZ18" s="1047"/>
      <c r="DA18" s="1048"/>
      <c r="DB18" s="1046" t="s">
        <v>536</v>
      </c>
      <c r="DC18" s="1047"/>
      <c r="DD18" s="1047"/>
      <c r="DE18" s="1047"/>
      <c r="DF18" s="1048"/>
      <c r="DG18" s="1046" t="s">
        <v>536</v>
      </c>
      <c r="DH18" s="1047"/>
      <c r="DI18" s="1047"/>
      <c r="DJ18" s="1047"/>
      <c r="DK18" s="1048"/>
      <c r="DL18" s="1046" t="s">
        <v>536</v>
      </c>
      <c r="DM18" s="1047"/>
      <c r="DN18" s="1047"/>
      <c r="DO18" s="1047"/>
      <c r="DP18" s="1048"/>
      <c r="DQ18" s="1046" t="s">
        <v>536</v>
      </c>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t="s">
        <v>625</v>
      </c>
      <c r="BT19" s="1072"/>
      <c r="BU19" s="1072"/>
      <c r="BV19" s="1072"/>
      <c r="BW19" s="1072"/>
      <c r="BX19" s="1072"/>
      <c r="BY19" s="1072"/>
      <c r="BZ19" s="1072"/>
      <c r="CA19" s="1072"/>
      <c r="CB19" s="1072"/>
      <c r="CC19" s="1072"/>
      <c r="CD19" s="1072"/>
      <c r="CE19" s="1072"/>
      <c r="CF19" s="1072"/>
      <c r="CG19" s="1073"/>
      <c r="CH19" s="1046">
        <v>4</v>
      </c>
      <c r="CI19" s="1047"/>
      <c r="CJ19" s="1047"/>
      <c r="CK19" s="1047"/>
      <c r="CL19" s="1048"/>
      <c r="CM19" s="1046">
        <v>8</v>
      </c>
      <c r="CN19" s="1047"/>
      <c r="CO19" s="1047"/>
      <c r="CP19" s="1047"/>
      <c r="CQ19" s="1048"/>
      <c r="CR19" s="1046">
        <v>3</v>
      </c>
      <c r="CS19" s="1047"/>
      <c r="CT19" s="1047"/>
      <c r="CU19" s="1047"/>
      <c r="CV19" s="1048"/>
      <c r="CW19" s="1046">
        <v>62</v>
      </c>
      <c r="CX19" s="1047"/>
      <c r="CY19" s="1047"/>
      <c r="CZ19" s="1047"/>
      <c r="DA19" s="1048"/>
      <c r="DB19" s="1046" t="s">
        <v>607</v>
      </c>
      <c r="DC19" s="1047"/>
      <c r="DD19" s="1047"/>
      <c r="DE19" s="1047"/>
      <c r="DF19" s="1048"/>
      <c r="DG19" s="1046" t="s">
        <v>607</v>
      </c>
      <c r="DH19" s="1047"/>
      <c r="DI19" s="1047"/>
      <c r="DJ19" s="1047"/>
      <c r="DK19" s="1048"/>
      <c r="DL19" s="1046" t="s">
        <v>607</v>
      </c>
      <c r="DM19" s="1047"/>
      <c r="DN19" s="1047"/>
      <c r="DO19" s="1047"/>
      <c r="DP19" s="1048"/>
      <c r="DQ19" s="1046" t="s">
        <v>607</v>
      </c>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394</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395</v>
      </c>
      <c r="B23" s="1001" t="s">
        <v>396</v>
      </c>
      <c r="C23" s="1002"/>
      <c r="D23" s="1002"/>
      <c r="E23" s="1002"/>
      <c r="F23" s="1002"/>
      <c r="G23" s="1002"/>
      <c r="H23" s="1002"/>
      <c r="I23" s="1002"/>
      <c r="J23" s="1002"/>
      <c r="K23" s="1002"/>
      <c r="L23" s="1002"/>
      <c r="M23" s="1002"/>
      <c r="N23" s="1002"/>
      <c r="O23" s="1002"/>
      <c r="P23" s="1003"/>
      <c r="Q23" s="1125">
        <v>347835</v>
      </c>
      <c r="R23" s="1126"/>
      <c r="S23" s="1126"/>
      <c r="T23" s="1126"/>
      <c r="U23" s="1126"/>
      <c r="V23" s="1126">
        <v>341958</v>
      </c>
      <c r="W23" s="1126"/>
      <c r="X23" s="1126"/>
      <c r="Y23" s="1126"/>
      <c r="Z23" s="1126"/>
      <c r="AA23" s="1126">
        <v>5877</v>
      </c>
      <c r="AB23" s="1126"/>
      <c r="AC23" s="1126"/>
      <c r="AD23" s="1126"/>
      <c r="AE23" s="1127"/>
      <c r="AF23" s="1128">
        <v>4509</v>
      </c>
      <c r="AG23" s="1126"/>
      <c r="AH23" s="1126"/>
      <c r="AI23" s="1126"/>
      <c r="AJ23" s="1129"/>
      <c r="AK23" s="1130"/>
      <c r="AL23" s="1131"/>
      <c r="AM23" s="1131"/>
      <c r="AN23" s="1131"/>
      <c r="AO23" s="1131"/>
      <c r="AP23" s="1126">
        <v>260131</v>
      </c>
      <c r="AQ23" s="1126"/>
      <c r="AR23" s="1126"/>
      <c r="AS23" s="1126"/>
      <c r="AT23" s="1126"/>
      <c r="AU23" s="1132"/>
      <c r="AV23" s="1132"/>
      <c r="AW23" s="1132"/>
      <c r="AX23" s="1132"/>
      <c r="AY23" s="1133"/>
      <c r="AZ23" s="1122" t="s">
        <v>397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400</v>
      </c>
      <c r="R26" s="1059"/>
      <c r="S26" s="1059"/>
      <c r="T26" s="1059"/>
      <c r="U26" s="1060"/>
      <c r="V26" s="1058" t="s">
        <v>401</v>
      </c>
      <c r="W26" s="1059"/>
      <c r="X26" s="1059"/>
      <c r="Y26" s="1059"/>
      <c r="Z26" s="1060"/>
      <c r="AA26" s="1058" t="s">
        <v>402</v>
      </c>
      <c r="AB26" s="1059"/>
      <c r="AC26" s="1059"/>
      <c r="AD26" s="1059"/>
      <c r="AE26" s="1059"/>
      <c r="AF26" s="1116" t="s">
        <v>403</v>
      </c>
      <c r="AG26" s="1065"/>
      <c r="AH26" s="1065"/>
      <c r="AI26" s="1065"/>
      <c r="AJ26" s="1117"/>
      <c r="AK26" s="1059" t="s">
        <v>404</v>
      </c>
      <c r="AL26" s="1059"/>
      <c r="AM26" s="1059"/>
      <c r="AN26" s="1059"/>
      <c r="AO26" s="1060"/>
      <c r="AP26" s="1058" t="s">
        <v>405</v>
      </c>
      <c r="AQ26" s="1059"/>
      <c r="AR26" s="1059"/>
      <c r="AS26" s="1059"/>
      <c r="AT26" s="1060"/>
      <c r="AU26" s="1058" t="s">
        <v>406</v>
      </c>
      <c r="AV26" s="1059"/>
      <c r="AW26" s="1059"/>
      <c r="AX26" s="1059"/>
      <c r="AY26" s="1060"/>
      <c r="AZ26" s="1058" t="s">
        <v>407</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408</v>
      </c>
      <c r="C28" s="1108"/>
      <c r="D28" s="1108"/>
      <c r="E28" s="1108"/>
      <c r="F28" s="1108"/>
      <c r="G28" s="1108"/>
      <c r="H28" s="1108"/>
      <c r="I28" s="1108"/>
      <c r="J28" s="1108"/>
      <c r="K28" s="1108"/>
      <c r="L28" s="1108"/>
      <c r="M28" s="1108"/>
      <c r="N28" s="1108"/>
      <c r="O28" s="1108"/>
      <c r="P28" s="1109"/>
      <c r="Q28" s="1110">
        <v>65227</v>
      </c>
      <c r="R28" s="1111"/>
      <c r="S28" s="1111"/>
      <c r="T28" s="1111"/>
      <c r="U28" s="1111"/>
      <c r="V28" s="1111">
        <v>69049</v>
      </c>
      <c r="W28" s="1111"/>
      <c r="X28" s="1111"/>
      <c r="Y28" s="1111"/>
      <c r="Z28" s="1111"/>
      <c r="AA28" s="1111">
        <v>-3822</v>
      </c>
      <c r="AB28" s="1111"/>
      <c r="AC28" s="1111"/>
      <c r="AD28" s="1111"/>
      <c r="AE28" s="1112"/>
      <c r="AF28" s="1113">
        <v>-3822</v>
      </c>
      <c r="AG28" s="1111"/>
      <c r="AH28" s="1111"/>
      <c r="AI28" s="1111"/>
      <c r="AJ28" s="1114"/>
      <c r="AK28" s="1115" t="s">
        <v>607</v>
      </c>
      <c r="AL28" s="1103"/>
      <c r="AM28" s="1103"/>
      <c r="AN28" s="1103"/>
      <c r="AO28" s="1103"/>
      <c r="AP28" s="1103" t="s">
        <v>607</v>
      </c>
      <c r="AQ28" s="1103"/>
      <c r="AR28" s="1103"/>
      <c r="AS28" s="1103"/>
      <c r="AT28" s="1103"/>
      <c r="AU28" s="1103" t="s">
        <v>607</v>
      </c>
      <c r="AV28" s="1103"/>
      <c r="AW28" s="1103"/>
      <c r="AX28" s="1103"/>
      <c r="AY28" s="1103"/>
      <c r="AZ28" s="1104" t="s">
        <v>607</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409</v>
      </c>
      <c r="C29" s="1089"/>
      <c r="D29" s="1089"/>
      <c r="E29" s="1089"/>
      <c r="F29" s="1089"/>
      <c r="G29" s="1089"/>
      <c r="H29" s="1089"/>
      <c r="I29" s="1089"/>
      <c r="J29" s="1089"/>
      <c r="K29" s="1089"/>
      <c r="L29" s="1089"/>
      <c r="M29" s="1089"/>
      <c r="N29" s="1089"/>
      <c r="O29" s="1089"/>
      <c r="P29" s="1090"/>
      <c r="Q29" s="1100">
        <v>54397</v>
      </c>
      <c r="R29" s="1101"/>
      <c r="S29" s="1101"/>
      <c r="T29" s="1101"/>
      <c r="U29" s="1101"/>
      <c r="V29" s="1101">
        <v>53605</v>
      </c>
      <c r="W29" s="1101"/>
      <c r="X29" s="1101"/>
      <c r="Y29" s="1101"/>
      <c r="Z29" s="1101"/>
      <c r="AA29" s="1101">
        <v>792</v>
      </c>
      <c r="AB29" s="1101"/>
      <c r="AC29" s="1101"/>
      <c r="AD29" s="1101"/>
      <c r="AE29" s="1102"/>
      <c r="AF29" s="1094">
        <v>792</v>
      </c>
      <c r="AG29" s="1095"/>
      <c r="AH29" s="1095"/>
      <c r="AI29" s="1095"/>
      <c r="AJ29" s="1096"/>
      <c r="AK29" s="1037" t="s">
        <v>607</v>
      </c>
      <c r="AL29" s="1028"/>
      <c r="AM29" s="1028"/>
      <c r="AN29" s="1028"/>
      <c r="AO29" s="1028"/>
      <c r="AP29" s="1028" t="s">
        <v>607</v>
      </c>
      <c r="AQ29" s="1028"/>
      <c r="AR29" s="1028"/>
      <c r="AS29" s="1028"/>
      <c r="AT29" s="1028"/>
      <c r="AU29" s="1028" t="s">
        <v>607</v>
      </c>
      <c r="AV29" s="1028"/>
      <c r="AW29" s="1028"/>
      <c r="AX29" s="1028"/>
      <c r="AY29" s="1028"/>
      <c r="AZ29" s="1099" t="s">
        <v>607</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410</v>
      </c>
      <c r="C30" s="1089"/>
      <c r="D30" s="1089"/>
      <c r="E30" s="1089"/>
      <c r="F30" s="1089"/>
      <c r="G30" s="1089"/>
      <c r="H30" s="1089"/>
      <c r="I30" s="1089"/>
      <c r="J30" s="1089"/>
      <c r="K30" s="1089"/>
      <c r="L30" s="1089"/>
      <c r="M30" s="1089"/>
      <c r="N30" s="1089"/>
      <c r="O30" s="1089"/>
      <c r="P30" s="1090"/>
      <c r="Q30" s="1100">
        <v>8514</v>
      </c>
      <c r="R30" s="1101"/>
      <c r="S30" s="1101"/>
      <c r="T30" s="1101"/>
      <c r="U30" s="1101"/>
      <c r="V30" s="1101">
        <v>8447</v>
      </c>
      <c r="W30" s="1101"/>
      <c r="X30" s="1101"/>
      <c r="Y30" s="1101"/>
      <c r="Z30" s="1101"/>
      <c r="AA30" s="1101">
        <v>67</v>
      </c>
      <c r="AB30" s="1101"/>
      <c r="AC30" s="1101"/>
      <c r="AD30" s="1101"/>
      <c r="AE30" s="1102"/>
      <c r="AF30" s="1094">
        <v>67</v>
      </c>
      <c r="AG30" s="1095"/>
      <c r="AH30" s="1095"/>
      <c r="AI30" s="1095"/>
      <c r="AJ30" s="1096"/>
      <c r="AK30" s="1037" t="s">
        <v>607</v>
      </c>
      <c r="AL30" s="1028"/>
      <c r="AM30" s="1028"/>
      <c r="AN30" s="1028"/>
      <c r="AO30" s="1028"/>
      <c r="AP30" s="1028" t="s">
        <v>607</v>
      </c>
      <c r="AQ30" s="1028"/>
      <c r="AR30" s="1028"/>
      <c r="AS30" s="1028"/>
      <c r="AT30" s="1028"/>
      <c r="AU30" s="1028" t="s">
        <v>607</v>
      </c>
      <c r="AV30" s="1028"/>
      <c r="AW30" s="1028"/>
      <c r="AX30" s="1028"/>
      <c r="AY30" s="1028"/>
      <c r="AZ30" s="1099" t="s">
        <v>607</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411</v>
      </c>
      <c r="C31" s="1089"/>
      <c r="D31" s="1089"/>
      <c r="E31" s="1089"/>
      <c r="F31" s="1089"/>
      <c r="G31" s="1089"/>
      <c r="H31" s="1089"/>
      <c r="I31" s="1089"/>
      <c r="J31" s="1089"/>
      <c r="K31" s="1089"/>
      <c r="L31" s="1089"/>
      <c r="M31" s="1089"/>
      <c r="N31" s="1089"/>
      <c r="O31" s="1089"/>
      <c r="P31" s="1090"/>
      <c r="Q31" s="1100">
        <v>22530</v>
      </c>
      <c r="R31" s="1101"/>
      <c r="S31" s="1101"/>
      <c r="T31" s="1101"/>
      <c r="U31" s="1101"/>
      <c r="V31" s="1101">
        <v>23454</v>
      </c>
      <c r="W31" s="1101"/>
      <c r="X31" s="1101"/>
      <c r="Y31" s="1101"/>
      <c r="Z31" s="1101"/>
      <c r="AA31" s="1101">
        <v>-924</v>
      </c>
      <c r="AB31" s="1101"/>
      <c r="AC31" s="1101"/>
      <c r="AD31" s="1101"/>
      <c r="AE31" s="1102"/>
      <c r="AF31" s="1094">
        <v>12288</v>
      </c>
      <c r="AG31" s="1095"/>
      <c r="AH31" s="1095"/>
      <c r="AI31" s="1095"/>
      <c r="AJ31" s="1096"/>
      <c r="AK31" s="1037">
        <v>550</v>
      </c>
      <c r="AL31" s="1028"/>
      <c r="AM31" s="1028"/>
      <c r="AN31" s="1028"/>
      <c r="AO31" s="1028"/>
      <c r="AP31" s="1028">
        <v>23182</v>
      </c>
      <c r="AQ31" s="1028"/>
      <c r="AR31" s="1028"/>
      <c r="AS31" s="1028"/>
      <c r="AT31" s="1028"/>
      <c r="AU31" s="1028">
        <v>11245</v>
      </c>
      <c r="AV31" s="1028"/>
      <c r="AW31" s="1028"/>
      <c r="AX31" s="1028"/>
      <c r="AY31" s="1028"/>
      <c r="AZ31" s="1099" t="s">
        <v>607</v>
      </c>
      <c r="BA31" s="1099"/>
      <c r="BB31" s="1099"/>
      <c r="BC31" s="1099"/>
      <c r="BD31" s="1099"/>
      <c r="BE31" s="1083" t="s">
        <v>412</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413</v>
      </c>
      <c r="C32" s="1089"/>
      <c r="D32" s="1089"/>
      <c r="E32" s="1089"/>
      <c r="F32" s="1089"/>
      <c r="G32" s="1089"/>
      <c r="H32" s="1089"/>
      <c r="I32" s="1089"/>
      <c r="J32" s="1089"/>
      <c r="K32" s="1089"/>
      <c r="L32" s="1089"/>
      <c r="M32" s="1089"/>
      <c r="N32" s="1089"/>
      <c r="O32" s="1089"/>
      <c r="P32" s="1090"/>
      <c r="Q32" s="1100">
        <v>3440</v>
      </c>
      <c r="R32" s="1101"/>
      <c r="S32" s="1101"/>
      <c r="T32" s="1101"/>
      <c r="U32" s="1101"/>
      <c r="V32" s="1101">
        <v>4337</v>
      </c>
      <c r="W32" s="1101"/>
      <c r="X32" s="1101"/>
      <c r="Y32" s="1101"/>
      <c r="Z32" s="1101"/>
      <c r="AA32" s="1101">
        <v>-897</v>
      </c>
      <c r="AB32" s="1101"/>
      <c r="AC32" s="1101"/>
      <c r="AD32" s="1101"/>
      <c r="AE32" s="1102"/>
      <c r="AF32" s="1094" t="s">
        <v>129</v>
      </c>
      <c r="AG32" s="1095"/>
      <c r="AH32" s="1095"/>
      <c r="AI32" s="1095"/>
      <c r="AJ32" s="1096"/>
      <c r="AK32" s="1037">
        <v>949</v>
      </c>
      <c r="AL32" s="1028"/>
      <c r="AM32" s="1028"/>
      <c r="AN32" s="1028"/>
      <c r="AO32" s="1028"/>
      <c r="AP32" s="1028">
        <v>2716</v>
      </c>
      <c r="AQ32" s="1028"/>
      <c r="AR32" s="1028"/>
      <c r="AS32" s="1028"/>
      <c r="AT32" s="1028"/>
      <c r="AU32" s="1028">
        <v>418</v>
      </c>
      <c r="AV32" s="1028"/>
      <c r="AW32" s="1028"/>
      <c r="AX32" s="1028"/>
      <c r="AY32" s="1028"/>
      <c r="AZ32" s="1099" t="s">
        <v>607</v>
      </c>
      <c r="BA32" s="1099"/>
      <c r="BB32" s="1099"/>
      <c r="BC32" s="1099"/>
      <c r="BD32" s="1099"/>
      <c r="BE32" s="1083" t="s">
        <v>414</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415</v>
      </c>
      <c r="C33" s="1089"/>
      <c r="D33" s="1089"/>
      <c r="E33" s="1089"/>
      <c r="F33" s="1089"/>
      <c r="G33" s="1089"/>
      <c r="H33" s="1089"/>
      <c r="I33" s="1089"/>
      <c r="J33" s="1089"/>
      <c r="K33" s="1089"/>
      <c r="L33" s="1089"/>
      <c r="M33" s="1089"/>
      <c r="N33" s="1089"/>
      <c r="O33" s="1089"/>
      <c r="P33" s="1090"/>
      <c r="Q33" s="1100">
        <v>10285</v>
      </c>
      <c r="R33" s="1101"/>
      <c r="S33" s="1101"/>
      <c r="T33" s="1101"/>
      <c r="U33" s="1101"/>
      <c r="V33" s="1101">
        <v>9457</v>
      </c>
      <c r="W33" s="1101"/>
      <c r="X33" s="1101"/>
      <c r="Y33" s="1101"/>
      <c r="Z33" s="1101"/>
      <c r="AA33" s="1101">
        <v>827</v>
      </c>
      <c r="AB33" s="1101"/>
      <c r="AC33" s="1101"/>
      <c r="AD33" s="1101"/>
      <c r="AE33" s="1102"/>
      <c r="AF33" s="1094">
        <v>9062</v>
      </c>
      <c r="AG33" s="1095"/>
      <c r="AH33" s="1095"/>
      <c r="AI33" s="1095"/>
      <c r="AJ33" s="1096"/>
      <c r="AK33" s="1037">
        <v>67</v>
      </c>
      <c r="AL33" s="1028"/>
      <c r="AM33" s="1028"/>
      <c r="AN33" s="1028"/>
      <c r="AO33" s="1028"/>
      <c r="AP33" s="1028">
        <v>33429</v>
      </c>
      <c r="AQ33" s="1028"/>
      <c r="AR33" s="1028"/>
      <c r="AS33" s="1028"/>
      <c r="AT33" s="1028"/>
      <c r="AU33" s="1028">
        <v>1237</v>
      </c>
      <c r="AV33" s="1028"/>
      <c r="AW33" s="1028"/>
      <c r="AX33" s="1028"/>
      <c r="AY33" s="1028"/>
      <c r="AZ33" s="1099" t="s">
        <v>607</v>
      </c>
      <c r="BA33" s="1099"/>
      <c r="BB33" s="1099"/>
      <c r="BC33" s="1099"/>
      <c r="BD33" s="1099"/>
      <c r="BE33" s="1083" t="s">
        <v>416</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t="s">
        <v>417</v>
      </c>
      <c r="C34" s="1089"/>
      <c r="D34" s="1089"/>
      <c r="E34" s="1089"/>
      <c r="F34" s="1089"/>
      <c r="G34" s="1089"/>
      <c r="H34" s="1089"/>
      <c r="I34" s="1089"/>
      <c r="J34" s="1089"/>
      <c r="K34" s="1089"/>
      <c r="L34" s="1089"/>
      <c r="M34" s="1089"/>
      <c r="N34" s="1089"/>
      <c r="O34" s="1089"/>
      <c r="P34" s="1090"/>
      <c r="Q34" s="1100">
        <v>8</v>
      </c>
      <c r="R34" s="1101"/>
      <c r="S34" s="1101"/>
      <c r="T34" s="1101"/>
      <c r="U34" s="1101"/>
      <c r="V34" s="1101">
        <v>6</v>
      </c>
      <c r="W34" s="1101"/>
      <c r="X34" s="1101"/>
      <c r="Y34" s="1101"/>
      <c r="Z34" s="1101"/>
      <c r="AA34" s="1101">
        <v>3</v>
      </c>
      <c r="AB34" s="1101"/>
      <c r="AC34" s="1101"/>
      <c r="AD34" s="1101"/>
      <c r="AE34" s="1102"/>
      <c r="AF34" s="1094">
        <v>127</v>
      </c>
      <c r="AG34" s="1095"/>
      <c r="AH34" s="1095"/>
      <c r="AI34" s="1095"/>
      <c r="AJ34" s="1096"/>
      <c r="AK34" s="1037" t="s">
        <v>607</v>
      </c>
      <c r="AL34" s="1028"/>
      <c r="AM34" s="1028"/>
      <c r="AN34" s="1028"/>
      <c r="AO34" s="1028"/>
      <c r="AP34" s="1028" t="s">
        <v>607</v>
      </c>
      <c r="AQ34" s="1028"/>
      <c r="AR34" s="1028"/>
      <c r="AS34" s="1028"/>
      <c r="AT34" s="1028"/>
      <c r="AU34" s="1028" t="s">
        <v>607</v>
      </c>
      <c r="AV34" s="1028"/>
      <c r="AW34" s="1028"/>
      <c r="AX34" s="1028"/>
      <c r="AY34" s="1028"/>
      <c r="AZ34" s="1099" t="s">
        <v>607</v>
      </c>
      <c r="BA34" s="1099"/>
      <c r="BB34" s="1099"/>
      <c r="BC34" s="1099"/>
      <c r="BD34" s="1099"/>
      <c r="BE34" s="1083" t="s">
        <v>414</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t="s">
        <v>418</v>
      </c>
      <c r="C35" s="1089"/>
      <c r="D35" s="1089"/>
      <c r="E35" s="1089"/>
      <c r="F35" s="1089"/>
      <c r="G35" s="1089"/>
      <c r="H35" s="1089"/>
      <c r="I35" s="1089"/>
      <c r="J35" s="1089"/>
      <c r="K35" s="1089"/>
      <c r="L35" s="1089"/>
      <c r="M35" s="1089"/>
      <c r="N35" s="1089"/>
      <c r="O35" s="1089"/>
      <c r="P35" s="1090"/>
      <c r="Q35" s="1100">
        <v>10225</v>
      </c>
      <c r="R35" s="1101"/>
      <c r="S35" s="1101"/>
      <c r="T35" s="1101"/>
      <c r="U35" s="1101"/>
      <c r="V35" s="1101">
        <v>9725</v>
      </c>
      <c r="W35" s="1101"/>
      <c r="X35" s="1101"/>
      <c r="Y35" s="1101"/>
      <c r="Z35" s="1101"/>
      <c r="AA35" s="1101">
        <v>500</v>
      </c>
      <c r="AB35" s="1101"/>
      <c r="AC35" s="1101"/>
      <c r="AD35" s="1101"/>
      <c r="AE35" s="1102"/>
      <c r="AF35" s="1094">
        <v>6142</v>
      </c>
      <c r="AG35" s="1095"/>
      <c r="AH35" s="1095"/>
      <c r="AI35" s="1095"/>
      <c r="AJ35" s="1096"/>
      <c r="AK35" s="1037">
        <v>1226</v>
      </c>
      <c r="AL35" s="1028"/>
      <c r="AM35" s="1028"/>
      <c r="AN35" s="1028"/>
      <c r="AO35" s="1028"/>
      <c r="AP35" s="1028">
        <v>42330</v>
      </c>
      <c r="AQ35" s="1028"/>
      <c r="AR35" s="1028"/>
      <c r="AS35" s="1028"/>
      <c r="AT35" s="1028"/>
      <c r="AU35" s="1028">
        <v>15239</v>
      </c>
      <c r="AV35" s="1028"/>
      <c r="AW35" s="1028"/>
      <c r="AX35" s="1028"/>
      <c r="AY35" s="1028"/>
      <c r="AZ35" s="1099" t="s">
        <v>607</v>
      </c>
      <c r="BA35" s="1099"/>
      <c r="BB35" s="1099"/>
      <c r="BC35" s="1099"/>
      <c r="BD35" s="1099"/>
      <c r="BE35" s="1083" t="s">
        <v>412</v>
      </c>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t="s">
        <v>419</v>
      </c>
      <c r="C36" s="1089"/>
      <c r="D36" s="1089"/>
      <c r="E36" s="1089"/>
      <c r="F36" s="1089"/>
      <c r="G36" s="1089"/>
      <c r="H36" s="1089"/>
      <c r="I36" s="1089"/>
      <c r="J36" s="1089"/>
      <c r="K36" s="1089"/>
      <c r="L36" s="1089"/>
      <c r="M36" s="1089"/>
      <c r="N36" s="1089"/>
      <c r="O36" s="1089"/>
      <c r="P36" s="1090"/>
      <c r="Q36" s="1100">
        <v>1948</v>
      </c>
      <c r="R36" s="1101"/>
      <c r="S36" s="1101"/>
      <c r="T36" s="1101"/>
      <c r="U36" s="1101"/>
      <c r="V36" s="1101">
        <v>2591</v>
      </c>
      <c r="W36" s="1101"/>
      <c r="X36" s="1101"/>
      <c r="Y36" s="1101"/>
      <c r="Z36" s="1101"/>
      <c r="AA36" s="1101">
        <v>643</v>
      </c>
      <c r="AB36" s="1101"/>
      <c r="AC36" s="1101"/>
      <c r="AD36" s="1101"/>
      <c r="AE36" s="1102"/>
      <c r="AF36" s="1094">
        <v>56</v>
      </c>
      <c r="AG36" s="1095"/>
      <c r="AH36" s="1095"/>
      <c r="AI36" s="1095"/>
      <c r="AJ36" s="1096"/>
      <c r="AK36" s="1037">
        <v>196</v>
      </c>
      <c r="AL36" s="1028"/>
      <c r="AM36" s="1028"/>
      <c r="AN36" s="1028"/>
      <c r="AO36" s="1028"/>
      <c r="AP36" s="1028">
        <v>5186</v>
      </c>
      <c r="AQ36" s="1028"/>
      <c r="AR36" s="1028"/>
      <c r="AS36" s="1028"/>
      <c r="AT36" s="1028"/>
      <c r="AU36" s="1028">
        <v>2577</v>
      </c>
      <c r="AV36" s="1028"/>
      <c r="AW36" s="1028"/>
      <c r="AX36" s="1028"/>
      <c r="AY36" s="1028"/>
      <c r="AZ36" s="1099" t="s">
        <v>607</v>
      </c>
      <c r="BA36" s="1099"/>
      <c r="BB36" s="1099"/>
      <c r="BC36" s="1099"/>
      <c r="BD36" s="1099"/>
      <c r="BE36" s="1083" t="s">
        <v>420</v>
      </c>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t="s">
        <v>421</v>
      </c>
      <c r="C37" s="1089"/>
      <c r="D37" s="1089"/>
      <c r="E37" s="1089"/>
      <c r="F37" s="1089"/>
      <c r="G37" s="1089"/>
      <c r="H37" s="1089"/>
      <c r="I37" s="1089"/>
      <c r="J37" s="1089"/>
      <c r="K37" s="1089"/>
      <c r="L37" s="1089"/>
      <c r="M37" s="1089"/>
      <c r="N37" s="1089"/>
      <c r="O37" s="1089"/>
      <c r="P37" s="1090"/>
      <c r="Q37" s="1100">
        <v>3564</v>
      </c>
      <c r="R37" s="1101"/>
      <c r="S37" s="1101"/>
      <c r="T37" s="1101"/>
      <c r="U37" s="1101"/>
      <c r="V37" s="1101">
        <v>3184</v>
      </c>
      <c r="W37" s="1101"/>
      <c r="X37" s="1101"/>
      <c r="Y37" s="1101"/>
      <c r="Z37" s="1101"/>
      <c r="AA37" s="1101">
        <v>380</v>
      </c>
      <c r="AB37" s="1101"/>
      <c r="AC37" s="1101"/>
      <c r="AD37" s="1101"/>
      <c r="AE37" s="1102"/>
      <c r="AF37" s="1094">
        <v>380</v>
      </c>
      <c r="AG37" s="1095"/>
      <c r="AH37" s="1095"/>
      <c r="AI37" s="1095"/>
      <c r="AJ37" s="1096"/>
      <c r="AK37" s="1037">
        <v>118</v>
      </c>
      <c r="AL37" s="1028"/>
      <c r="AM37" s="1028"/>
      <c r="AN37" s="1028"/>
      <c r="AO37" s="1028"/>
      <c r="AP37" s="1028">
        <v>11782</v>
      </c>
      <c r="AQ37" s="1028"/>
      <c r="AR37" s="1028"/>
      <c r="AS37" s="1028"/>
      <c r="AT37" s="1028"/>
      <c r="AU37" s="1028">
        <v>9334</v>
      </c>
      <c r="AV37" s="1028"/>
      <c r="AW37" s="1028"/>
      <c r="AX37" s="1028"/>
      <c r="AY37" s="1028"/>
      <c r="AZ37" s="1099" t="s">
        <v>607</v>
      </c>
      <c r="BA37" s="1099"/>
      <c r="BB37" s="1099"/>
      <c r="BC37" s="1099"/>
      <c r="BD37" s="1099"/>
      <c r="BE37" s="1083" t="s">
        <v>422</v>
      </c>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t="s">
        <v>423</v>
      </c>
      <c r="C38" s="1089"/>
      <c r="D38" s="1089"/>
      <c r="E38" s="1089"/>
      <c r="F38" s="1089"/>
      <c r="G38" s="1089"/>
      <c r="H38" s="1089"/>
      <c r="I38" s="1089"/>
      <c r="J38" s="1089"/>
      <c r="K38" s="1089"/>
      <c r="L38" s="1089"/>
      <c r="M38" s="1089"/>
      <c r="N38" s="1089"/>
      <c r="O38" s="1089"/>
      <c r="P38" s="1090"/>
      <c r="Q38" s="1100">
        <v>165</v>
      </c>
      <c r="R38" s="1101"/>
      <c r="S38" s="1101"/>
      <c r="T38" s="1101"/>
      <c r="U38" s="1101"/>
      <c r="V38" s="1101">
        <v>165</v>
      </c>
      <c r="W38" s="1101"/>
      <c r="X38" s="1101"/>
      <c r="Y38" s="1101"/>
      <c r="Z38" s="1101"/>
      <c r="AA38" s="1101" t="s">
        <v>536</v>
      </c>
      <c r="AB38" s="1101"/>
      <c r="AC38" s="1101"/>
      <c r="AD38" s="1101"/>
      <c r="AE38" s="1102"/>
      <c r="AF38" s="1094" t="s">
        <v>129</v>
      </c>
      <c r="AG38" s="1095"/>
      <c r="AH38" s="1095"/>
      <c r="AI38" s="1095"/>
      <c r="AJ38" s="1096"/>
      <c r="AK38" s="1037">
        <v>146</v>
      </c>
      <c r="AL38" s="1028"/>
      <c r="AM38" s="1028"/>
      <c r="AN38" s="1028"/>
      <c r="AO38" s="1028"/>
      <c r="AP38" s="1028">
        <v>399</v>
      </c>
      <c r="AQ38" s="1028"/>
      <c r="AR38" s="1028"/>
      <c r="AS38" s="1028"/>
      <c r="AT38" s="1028"/>
      <c r="AU38" s="1028" t="s">
        <v>536</v>
      </c>
      <c r="AV38" s="1028"/>
      <c r="AW38" s="1028"/>
      <c r="AX38" s="1028"/>
      <c r="AY38" s="1028"/>
      <c r="AZ38" s="1099" t="s">
        <v>536</v>
      </c>
      <c r="BA38" s="1099"/>
      <c r="BB38" s="1099"/>
      <c r="BC38" s="1099"/>
      <c r="BD38" s="1099"/>
      <c r="BE38" s="1083" t="s">
        <v>424</v>
      </c>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425</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395</v>
      </c>
      <c r="B63" s="1001" t="s">
        <v>426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25091</v>
      </c>
      <c r="AG63" s="1016"/>
      <c r="AH63" s="1016"/>
      <c r="AI63" s="1016"/>
      <c r="AJ63" s="1081"/>
      <c r="AK63" s="1082"/>
      <c r="AL63" s="1020"/>
      <c r="AM63" s="1020"/>
      <c r="AN63" s="1020"/>
      <c r="AO63" s="1020"/>
      <c r="AP63" s="1016">
        <v>119024</v>
      </c>
      <c r="AQ63" s="1016"/>
      <c r="AR63" s="1016"/>
      <c r="AS63" s="1016"/>
      <c r="AT63" s="1016"/>
      <c r="AU63" s="1016">
        <v>40050</v>
      </c>
      <c r="AV63" s="1016"/>
      <c r="AW63" s="1016"/>
      <c r="AX63" s="1016"/>
      <c r="AY63" s="1016"/>
      <c r="AZ63" s="1076"/>
      <c r="BA63" s="1076"/>
      <c r="BB63" s="1076"/>
      <c r="BC63" s="1076"/>
      <c r="BD63" s="1076"/>
      <c r="BE63" s="1017"/>
      <c r="BF63" s="1017"/>
      <c r="BG63" s="1017"/>
      <c r="BH63" s="1017"/>
      <c r="BI63" s="1018"/>
      <c r="BJ63" s="1077" t="s">
        <v>427</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429</v>
      </c>
      <c r="B66" s="1053"/>
      <c r="C66" s="1053"/>
      <c r="D66" s="1053"/>
      <c r="E66" s="1053"/>
      <c r="F66" s="1053"/>
      <c r="G66" s="1053"/>
      <c r="H66" s="1053"/>
      <c r="I66" s="1053"/>
      <c r="J66" s="1053"/>
      <c r="K66" s="1053"/>
      <c r="L66" s="1053"/>
      <c r="M66" s="1053"/>
      <c r="N66" s="1053"/>
      <c r="O66" s="1053"/>
      <c r="P66" s="1054"/>
      <c r="Q66" s="1058" t="s">
        <v>430</v>
      </c>
      <c r="R66" s="1059"/>
      <c r="S66" s="1059"/>
      <c r="T66" s="1059"/>
      <c r="U66" s="1060"/>
      <c r="V66" s="1058" t="s">
        <v>431</v>
      </c>
      <c r="W66" s="1059"/>
      <c r="X66" s="1059"/>
      <c r="Y66" s="1059"/>
      <c r="Z66" s="1060"/>
      <c r="AA66" s="1058" t="s">
        <v>432</v>
      </c>
      <c r="AB66" s="1059"/>
      <c r="AC66" s="1059"/>
      <c r="AD66" s="1059"/>
      <c r="AE66" s="1060"/>
      <c r="AF66" s="1064" t="s">
        <v>433</v>
      </c>
      <c r="AG66" s="1065"/>
      <c r="AH66" s="1065"/>
      <c r="AI66" s="1065"/>
      <c r="AJ66" s="1066"/>
      <c r="AK66" s="1058" t="s">
        <v>434</v>
      </c>
      <c r="AL66" s="1053"/>
      <c r="AM66" s="1053"/>
      <c r="AN66" s="1053"/>
      <c r="AO66" s="1054"/>
      <c r="AP66" s="1058" t="s">
        <v>435</v>
      </c>
      <c r="AQ66" s="1059"/>
      <c r="AR66" s="1059"/>
      <c r="AS66" s="1059"/>
      <c r="AT66" s="1060"/>
      <c r="AU66" s="1058" t="s">
        <v>436</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626</v>
      </c>
      <c r="C68" s="1043"/>
      <c r="D68" s="1043"/>
      <c r="E68" s="1043"/>
      <c r="F68" s="1043"/>
      <c r="G68" s="1043"/>
      <c r="H68" s="1043"/>
      <c r="I68" s="1043"/>
      <c r="J68" s="1043"/>
      <c r="K68" s="1043"/>
      <c r="L68" s="1043"/>
      <c r="M68" s="1043"/>
      <c r="N68" s="1043"/>
      <c r="O68" s="1043"/>
      <c r="P68" s="1044"/>
      <c r="Q68" s="1045">
        <v>12990</v>
      </c>
      <c r="R68" s="1039"/>
      <c r="S68" s="1039"/>
      <c r="T68" s="1039"/>
      <c r="U68" s="1039"/>
      <c r="V68" s="1039">
        <v>12426</v>
      </c>
      <c r="W68" s="1039"/>
      <c r="X68" s="1039"/>
      <c r="Y68" s="1039"/>
      <c r="Z68" s="1039"/>
      <c r="AA68" s="1039">
        <v>564</v>
      </c>
      <c r="AB68" s="1039"/>
      <c r="AC68" s="1039"/>
      <c r="AD68" s="1039"/>
      <c r="AE68" s="1039"/>
      <c r="AF68" s="1039">
        <v>564</v>
      </c>
      <c r="AG68" s="1039"/>
      <c r="AH68" s="1039"/>
      <c r="AI68" s="1039"/>
      <c r="AJ68" s="1039"/>
      <c r="AK68" s="1039">
        <v>408</v>
      </c>
      <c r="AL68" s="1039"/>
      <c r="AM68" s="1039"/>
      <c r="AN68" s="1039"/>
      <c r="AO68" s="1039"/>
      <c r="AP68" s="1039" t="s">
        <v>607</v>
      </c>
      <c r="AQ68" s="1039"/>
      <c r="AR68" s="1039"/>
      <c r="AS68" s="1039"/>
      <c r="AT68" s="1039"/>
      <c r="AU68" s="1039" t="s">
        <v>607</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627</v>
      </c>
      <c r="C69" s="1032"/>
      <c r="D69" s="1032"/>
      <c r="E69" s="1032"/>
      <c r="F69" s="1032"/>
      <c r="G69" s="1032"/>
      <c r="H69" s="1032"/>
      <c r="I69" s="1032"/>
      <c r="J69" s="1032"/>
      <c r="K69" s="1032"/>
      <c r="L69" s="1032"/>
      <c r="M69" s="1032"/>
      <c r="N69" s="1032"/>
      <c r="O69" s="1032"/>
      <c r="P69" s="1033"/>
      <c r="Q69" s="1034">
        <v>430</v>
      </c>
      <c r="R69" s="1028"/>
      <c r="S69" s="1028"/>
      <c r="T69" s="1028"/>
      <c r="U69" s="1028"/>
      <c r="V69" s="1028">
        <v>425</v>
      </c>
      <c r="W69" s="1028"/>
      <c r="X69" s="1028"/>
      <c r="Y69" s="1028"/>
      <c r="Z69" s="1028"/>
      <c r="AA69" s="1028">
        <v>5</v>
      </c>
      <c r="AB69" s="1028"/>
      <c r="AC69" s="1028"/>
      <c r="AD69" s="1028"/>
      <c r="AE69" s="1028"/>
      <c r="AF69" s="1028">
        <v>5</v>
      </c>
      <c r="AG69" s="1028"/>
      <c r="AH69" s="1028"/>
      <c r="AI69" s="1028"/>
      <c r="AJ69" s="1028"/>
      <c r="AK69" s="1028">
        <v>0</v>
      </c>
      <c r="AL69" s="1028"/>
      <c r="AM69" s="1028"/>
      <c r="AN69" s="1028"/>
      <c r="AO69" s="1028"/>
      <c r="AP69" s="1028" t="s">
        <v>607</v>
      </c>
      <c r="AQ69" s="1028"/>
      <c r="AR69" s="1028"/>
      <c r="AS69" s="1028"/>
      <c r="AT69" s="1028"/>
      <c r="AU69" s="1028" t="s">
        <v>607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628</v>
      </c>
      <c r="C70" s="1032"/>
      <c r="D70" s="1032"/>
      <c r="E70" s="1032"/>
      <c r="F70" s="1032"/>
      <c r="G70" s="1032"/>
      <c r="H70" s="1032"/>
      <c r="I70" s="1032"/>
      <c r="J70" s="1032"/>
      <c r="K70" s="1032"/>
      <c r="L70" s="1032"/>
      <c r="M70" s="1032"/>
      <c r="N70" s="1032"/>
      <c r="O70" s="1032"/>
      <c r="P70" s="1033"/>
      <c r="Q70" s="1034">
        <v>285091</v>
      </c>
      <c r="R70" s="1028"/>
      <c r="S70" s="1028"/>
      <c r="T70" s="1028"/>
      <c r="U70" s="1028"/>
      <c r="V70" s="1028">
        <v>273242</v>
      </c>
      <c r="W70" s="1028"/>
      <c r="X70" s="1028"/>
      <c r="Y70" s="1028"/>
      <c r="Z70" s="1028"/>
      <c r="AA70" s="1028">
        <v>11849</v>
      </c>
      <c r="AB70" s="1028"/>
      <c r="AC70" s="1028"/>
      <c r="AD70" s="1028"/>
      <c r="AE70" s="1028"/>
      <c r="AF70" s="1028">
        <v>11849</v>
      </c>
      <c r="AG70" s="1028"/>
      <c r="AH70" s="1028"/>
      <c r="AI70" s="1028"/>
      <c r="AJ70" s="1028"/>
      <c r="AK70" s="1028">
        <v>343</v>
      </c>
      <c r="AL70" s="1028"/>
      <c r="AM70" s="1028"/>
      <c r="AN70" s="1028"/>
      <c r="AO70" s="1028"/>
      <c r="AP70" s="1028" t="s">
        <v>607</v>
      </c>
      <c r="AQ70" s="1028"/>
      <c r="AR70" s="1028"/>
      <c r="AS70" s="1028"/>
      <c r="AT70" s="1028"/>
      <c r="AU70" s="1028" t="s">
        <v>607</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c r="C71" s="1032"/>
      <c r="D71" s="1032"/>
      <c r="E71" s="1032"/>
      <c r="F71" s="1032"/>
      <c r="G71" s="1032"/>
      <c r="H71" s="1032"/>
      <c r="I71" s="1032"/>
      <c r="J71" s="1032"/>
      <c r="K71" s="1032"/>
      <c r="L71" s="1032"/>
      <c r="M71" s="1032"/>
      <c r="N71" s="1032"/>
      <c r="O71" s="1032"/>
      <c r="P71" s="1033"/>
      <c r="Q71" s="1034"/>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395</v>
      </c>
      <c r="B88" s="1001" t="s">
        <v>437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12418</v>
      </c>
      <c r="AG88" s="1016"/>
      <c r="AH88" s="1016"/>
      <c r="AI88" s="1016"/>
      <c r="AJ88" s="1016"/>
      <c r="AK88" s="1020"/>
      <c r="AL88" s="1020"/>
      <c r="AM88" s="1020"/>
      <c r="AN88" s="1020"/>
      <c r="AO88" s="1020"/>
      <c r="AP88" s="1016" t="s">
        <v>536</v>
      </c>
      <c r="AQ88" s="1016"/>
      <c r="AR88" s="1016"/>
      <c r="AS88" s="1016"/>
      <c r="AT88" s="1016"/>
      <c r="AU88" s="1016" t="s">
        <v>536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438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1326</v>
      </c>
      <c r="CS102" s="1008"/>
      <c r="CT102" s="1008"/>
      <c r="CU102" s="1008"/>
      <c r="CV102" s="1009"/>
      <c r="CW102" s="1007">
        <v>221</v>
      </c>
      <c r="CX102" s="1008"/>
      <c r="CY102" s="1008"/>
      <c r="CZ102" s="1008"/>
      <c r="DA102" s="1009"/>
      <c r="DB102" s="1007" t="s">
        <v>536</v>
      </c>
      <c r="DC102" s="1008"/>
      <c r="DD102" s="1008"/>
      <c r="DE102" s="1008"/>
      <c r="DF102" s="1009"/>
      <c r="DG102" s="1007" t="s">
        <v>536</v>
      </c>
      <c r="DH102" s="1008"/>
      <c r="DI102" s="1008"/>
      <c r="DJ102" s="1008"/>
      <c r="DK102" s="1009"/>
      <c r="DL102" s="1007" t="s">
        <v>536</v>
      </c>
      <c r="DM102" s="1008"/>
      <c r="DN102" s="1008"/>
      <c r="DO102" s="1008"/>
      <c r="DP102" s="1009"/>
      <c r="DQ102" s="1007" t="s">
        <v>536</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440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441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443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445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446</v>
      </c>
      <c r="AB109" s="951"/>
      <c r="AC109" s="951"/>
      <c r="AD109" s="951"/>
      <c r="AE109" s="952"/>
      <c r="AF109" s="953" t="s">
        <v>447</v>
      </c>
      <c r="AG109" s="951"/>
      <c r="AH109" s="951"/>
      <c r="AI109" s="951"/>
      <c r="AJ109" s="952"/>
      <c r="AK109" s="953" t="s">
        <v>308</v>
      </c>
      <c r="AL109" s="951"/>
      <c r="AM109" s="951"/>
      <c r="AN109" s="951"/>
      <c r="AO109" s="952"/>
      <c r="AP109" s="953" t="s">
        <v>448</v>
      </c>
      <c r="AQ109" s="951"/>
      <c r="AR109" s="951"/>
      <c r="AS109" s="951"/>
      <c r="AT109" s="982"/>
      <c r="AU109" s="950" t="s">
        <v>445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446</v>
      </c>
      <c r="BR109" s="951"/>
      <c r="BS109" s="951"/>
      <c r="BT109" s="951"/>
      <c r="BU109" s="952"/>
      <c r="BV109" s="953" t="s">
        <v>447</v>
      </c>
      <c r="BW109" s="951"/>
      <c r="BX109" s="951"/>
      <c r="BY109" s="951"/>
      <c r="BZ109" s="952"/>
      <c r="CA109" s="953" t="s">
        <v>308</v>
      </c>
      <c r="CB109" s="951"/>
      <c r="CC109" s="951"/>
      <c r="CD109" s="951"/>
      <c r="CE109" s="952"/>
      <c r="CF109" s="989" t="s">
        <v>448</v>
      </c>
      <c r="CG109" s="989"/>
      <c r="CH109" s="989"/>
      <c r="CI109" s="989"/>
      <c r="CJ109" s="989"/>
      <c r="CK109" s="953" t="s">
        <v>449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446</v>
      </c>
      <c r="DH109" s="951"/>
      <c r="DI109" s="951"/>
      <c r="DJ109" s="951"/>
      <c r="DK109" s="952"/>
      <c r="DL109" s="953" t="s">
        <v>447</v>
      </c>
      <c r="DM109" s="951"/>
      <c r="DN109" s="951"/>
      <c r="DO109" s="951"/>
      <c r="DP109" s="952"/>
      <c r="DQ109" s="953" t="s">
        <v>308</v>
      </c>
      <c r="DR109" s="951"/>
      <c r="DS109" s="951"/>
      <c r="DT109" s="951"/>
      <c r="DU109" s="952"/>
      <c r="DV109" s="953" t="s">
        <v>448</v>
      </c>
      <c r="DW109" s="951"/>
      <c r="DX109" s="951"/>
      <c r="DY109" s="951"/>
      <c r="DZ109" s="982"/>
    </row>
    <row r="110" spans="1:131" s="248" customFormat="1" ht="26.25" customHeight="1" x14ac:dyDescent="0.15">
      <c r="A110" s="853" t="s">
        <v>450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24172192</v>
      </c>
      <c r="AB110" s="944"/>
      <c r="AC110" s="944"/>
      <c r="AD110" s="944"/>
      <c r="AE110" s="945"/>
      <c r="AF110" s="946">
        <v>24922356</v>
      </c>
      <c r="AG110" s="944"/>
      <c r="AH110" s="944"/>
      <c r="AI110" s="944"/>
      <c r="AJ110" s="945"/>
      <c r="AK110" s="946">
        <v>23972332</v>
      </c>
      <c r="AL110" s="944"/>
      <c r="AM110" s="944"/>
      <c r="AN110" s="944"/>
      <c r="AO110" s="945"/>
      <c r="AP110" s="947">
        <v>20.5</v>
      </c>
      <c r="AQ110" s="948"/>
      <c r="AR110" s="948"/>
      <c r="AS110" s="948"/>
      <c r="AT110" s="949"/>
      <c r="AU110" s="983" t="s">
        <v>72</v>
      </c>
      <c r="AV110" s="984"/>
      <c r="AW110" s="984"/>
      <c r="AX110" s="984"/>
      <c r="AY110" s="984"/>
      <c r="AZ110" s="909" t="s">
        <v>451</v>
      </c>
      <c r="BA110" s="854"/>
      <c r="BB110" s="854"/>
      <c r="BC110" s="854"/>
      <c r="BD110" s="854"/>
      <c r="BE110" s="854"/>
      <c r="BF110" s="854"/>
      <c r="BG110" s="854"/>
      <c r="BH110" s="854"/>
      <c r="BI110" s="854"/>
      <c r="BJ110" s="854"/>
      <c r="BK110" s="854"/>
      <c r="BL110" s="854"/>
      <c r="BM110" s="854"/>
      <c r="BN110" s="854"/>
      <c r="BO110" s="854"/>
      <c r="BP110" s="855"/>
      <c r="BQ110" s="910">
        <v>270579012</v>
      </c>
      <c r="BR110" s="891"/>
      <c r="BS110" s="891"/>
      <c r="BT110" s="891"/>
      <c r="BU110" s="891"/>
      <c r="BV110" s="891">
        <v>269827981</v>
      </c>
      <c r="BW110" s="891"/>
      <c r="BX110" s="891"/>
      <c r="BY110" s="891"/>
      <c r="BZ110" s="891"/>
      <c r="CA110" s="891">
        <v>260131252</v>
      </c>
      <c r="CB110" s="891"/>
      <c r="CC110" s="891"/>
      <c r="CD110" s="891"/>
      <c r="CE110" s="891"/>
      <c r="CF110" s="915">
        <v>222.4</v>
      </c>
      <c r="CG110" s="916"/>
      <c r="CH110" s="916"/>
      <c r="CI110" s="916"/>
      <c r="CJ110" s="916"/>
      <c r="CK110" s="979" t="s">
        <v>452</v>
      </c>
      <c r="CL110" s="865"/>
      <c r="CM110" s="940" t="s">
        <v>453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412795</v>
      </c>
      <c r="DH110" s="891"/>
      <c r="DI110" s="891"/>
      <c r="DJ110" s="891"/>
      <c r="DK110" s="891"/>
      <c r="DL110" s="891">
        <v>356990</v>
      </c>
      <c r="DM110" s="891"/>
      <c r="DN110" s="891"/>
      <c r="DO110" s="891"/>
      <c r="DP110" s="891"/>
      <c r="DQ110" s="891">
        <v>301185</v>
      </c>
      <c r="DR110" s="891"/>
      <c r="DS110" s="891"/>
      <c r="DT110" s="891"/>
      <c r="DU110" s="891"/>
      <c r="DV110" s="892">
        <v>0.3</v>
      </c>
      <c r="DW110" s="892"/>
      <c r="DX110" s="892"/>
      <c r="DY110" s="892"/>
      <c r="DZ110" s="893"/>
    </row>
    <row r="111" spans="1:131" s="248" customFormat="1" ht="26.25" customHeight="1" x14ac:dyDescent="0.15">
      <c r="A111" s="820" t="s">
        <v>454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233</v>
      </c>
      <c r="AB111" s="972"/>
      <c r="AC111" s="972"/>
      <c r="AD111" s="972"/>
      <c r="AE111" s="973"/>
      <c r="AF111" s="974" t="s">
        <v>455</v>
      </c>
      <c r="AG111" s="972"/>
      <c r="AH111" s="972"/>
      <c r="AI111" s="972"/>
      <c r="AJ111" s="973"/>
      <c r="AK111" s="974" t="s">
        <v>456</v>
      </c>
      <c r="AL111" s="972"/>
      <c r="AM111" s="972"/>
      <c r="AN111" s="972"/>
      <c r="AO111" s="973"/>
      <c r="AP111" s="975" t="s">
        <v>456</v>
      </c>
      <c r="AQ111" s="976"/>
      <c r="AR111" s="976"/>
      <c r="AS111" s="976"/>
      <c r="AT111" s="977"/>
      <c r="AU111" s="985"/>
      <c r="AV111" s="986"/>
      <c r="AW111" s="986"/>
      <c r="AX111" s="986"/>
      <c r="AY111" s="986"/>
      <c r="AZ111" s="861" t="s">
        <v>457</v>
      </c>
      <c r="BA111" s="796"/>
      <c r="BB111" s="796"/>
      <c r="BC111" s="796"/>
      <c r="BD111" s="796"/>
      <c r="BE111" s="796"/>
      <c r="BF111" s="796"/>
      <c r="BG111" s="796"/>
      <c r="BH111" s="796"/>
      <c r="BI111" s="796"/>
      <c r="BJ111" s="796"/>
      <c r="BK111" s="796"/>
      <c r="BL111" s="796"/>
      <c r="BM111" s="796"/>
      <c r="BN111" s="796"/>
      <c r="BO111" s="796"/>
      <c r="BP111" s="797"/>
      <c r="BQ111" s="862">
        <v>412795</v>
      </c>
      <c r="BR111" s="863"/>
      <c r="BS111" s="863"/>
      <c r="BT111" s="863"/>
      <c r="BU111" s="863"/>
      <c r="BV111" s="863">
        <v>356990</v>
      </c>
      <c r="BW111" s="863"/>
      <c r="BX111" s="863"/>
      <c r="BY111" s="863"/>
      <c r="BZ111" s="863"/>
      <c r="CA111" s="863">
        <v>301185</v>
      </c>
      <c r="CB111" s="863"/>
      <c r="CC111" s="863"/>
      <c r="CD111" s="863"/>
      <c r="CE111" s="863"/>
      <c r="CF111" s="924">
        <v>0.3</v>
      </c>
      <c r="CG111" s="925"/>
      <c r="CH111" s="925"/>
      <c r="CI111" s="925"/>
      <c r="CJ111" s="925"/>
      <c r="CK111" s="980"/>
      <c r="CL111" s="867"/>
      <c r="CM111" s="870" t="s">
        <v>458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233</v>
      </c>
      <c r="DH111" s="863"/>
      <c r="DI111" s="863"/>
      <c r="DJ111" s="863"/>
      <c r="DK111" s="863"/>
      <c r="DL111" s="863" t="s">
        <v>459</v>
      </c>
      <c r="DM111" s="863"/>
      <c r="DN111" s="863"/>
      <c r="DO111" s="863"/>
      <c r="DP111" s="863"/>
      <c r="DQ111" s="863" t="s">
        <v>455</v>
      </c>
      <c r="DR111" s="863"/>
      <c r="DS111" s="863"/>
      <c r="DT111" s="863"/>
      <c r="DU111" s="863"/>
      <c r="DV111" s="840" t="s">
        <v>460</v>
      </c>
      <c r="DW111" s="840"/>
      <c r="DX111" s="840"/>
      <c r="DY111" s="840"/>
      <c r="DZ111" s="841"/>
    </row>
    <row r="112" spans="1:131" s="248" customFormat="1" ht="26.25" customHeight="1" x14ac:dyDescent="0.15">
      <c r="A112" s="965" t="s">
        <v>461</v>
      </c>
      <c r="B112" s="966"/>
      <c r="C112" s="796" t="s">
        <v>462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463</v>
      </c>
      <c r="AB112" s="826"/>
      <c r="AC112" s="826"/>
      <c r="AD112" s="826"/>
      <c r="AE112" s="827"/>
      <c r="AF112" s="828" t="s">
        <v>460</v>
      </c>
      <c r="AG112" s="826"/>
      <c r="AH112" s="826"/>
      <c r="AI112" s="826"/>
      <c r="AJ112" s="827"/>
      <c r="AK112" s="828" t="s">
        <v>459</v>
      </c>
      <c r="AL112" s="826"/>
      <c r="AM112" s="826"/>
      <c r="AN112" s="826"/>
      <c r="AO112" s="827"/>
      <c r="AP112" s="873" t="s">
        <v>459</v>
      </c>
      <c r="AQ112" s="874"/>
      <c r="AR112" s="874"/>
      <c r="AS112" s="874"/>
      <c r="AT112" s="875"/>
      <c r="AU112" s="985"/>
      <c r="AV112" s="986"/>
      <c r="AW112" s="986"/>
      <c r="AX112" s="986"/>
      <c r="AY112" s="986"/>
      <c r="AZ112" s="861" t="s">
        <v>464</v>
      </c>
      <c r="BA112" s="796"/>
      <c r="BB112" s="796"/>
      <c r="BC112" s="796"/>
      <c r="BD112" s="796"/>
      <c r="BE112" s="796"/>
      <c r="BF112" s="796"/>
      <c r="BG112" s="796"/>
      <c r="BH112" s="796"/>
      <c r="BI112" s="796"/>
      <c r="BJ112" s="796"/>
      <c r="BK112" s="796"/>
      <c r="BL112" s="796"/>
      <c r="BM112" s="796"/>
      <c r="BN112" s="796"/>
      <c r="BO112" s="796"/>
      <c r="BP112" s="797"/>
      <c r="BQ112" s="862">
        <v>24399114</v>
      </c>
      <c r="BR112" s="863"/>
      <c r="BS112" s="863"/>
      <c r="BT112" s="863"/>
      <c r="BU112" s="863"/>
      <c r="BV112" s="863">
        <v>28390566</v>
      </c>
      <c r="BW112" s="863"/>
      <c r="BX112" s="863"/>
      <c r="BY112" s="863"/>
      <c r="BZ112" s="863"/>
      <c r="CA112" s="863">
        <v>40050483</v>
      </c>
      <c r="CB112" s="863"/>
      <c r="CC112" s="863"/>
      <c r="CD112" s="863"/>
      <c r="CE112" s="863"/>
      <c r="CF112" s="924">
        <v>34.200000000000003</v>
      </c>
      <c r="CG112" s="925"/>
      <c r="CH112" s="925"/>
      <c r="CI112" s="925"/>
      <c r="CJ112" s="925"/>
      <c r="CK112" s="980"/>
      <c r="CL112" s="867"/>
      <c r="CM112" s="870" t="s">
        <v>465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459</v>
      </c>
      <c r="DH112" s="863"/>
      <c r="DI112" s="863"/>
      <c r="DJ112" s="863"/>
      <c r="DK112" s="863"/>
      <c r="DL112" s="863" t="s">
        <v>460</v>
      </c>
      <c r="DM112" s="863"/>
      <c r="DN112" s="863"/>
      <c r="DO112" s="863"/>
      <c r="DP112" s="863"/>
      <c r="DQ112" s="863" t="s">
        <v>466</v>
      </c>
      <c r="DR112" s="863"/>
      <c r="DS112" s="863"/>
      <c r="DT112" s="863"/>
      <c r="DU112" s="863"/>
      <c r="DV112" s="840" t="s">
        <v>459</v>
      </c>
      <c r="DW112" s="840"/>
      <c r="DX112" s="840"/>
      <c r="DY112" s="840"/>
      <c r="DZ112" s="841"/>
    </row>
    <row r="113" spans="1:130" s="248" customFormat="1" ht="26.25" customHeight="1" x14ac:dyDescent="0.15">
      <c r="A113" s="967"/>
      <c r="B113" s="968"/>
      <c r="C113" s="796" t="s">
        <v>467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1171180</v>
      </c>
      <c r="AB113" s="972"/>
      <c r="AC113" s="972"/>
      <c r="AD113" s="972"/>
      <c r="AE113" s="973"/>
      <c r="AF113" s="974">
        <v>1363011</v>
      </c>
      <c r="AG113" s="972"/>
      <c r="AH113" s="972"/>
      <c r="AI113" s="972"/>
      <c r="AJ113" s="973"/>
      <c r="AK113" s="974">
        <v>3010243</v>
      </c>
      <c r="AL113" s="972"/>
      <c r="AM113" s="972"/>
      <c r="AN113" s="972"/>
      <c r="AO113" s="973"/>
      <c r="AP113" s="975">
        <v>2.6</v>
      </c>
      <c r="AQ113" s="976"/>
      <c r="AR113" s="976"/>
      <c r="AS113" s="976"/>
      <c r="AT113" s="977"/>
      <c r="AU113" s="985"/>
      <c r="AV113" s="986"/>
      <c r="AW113" s="986"/>
      <c r="AX113" s="986"/>
      <c r="AY113" s="986"/>
      <c r="AZ113" s="861" t="s">
        <v>468</v>
      </c>
      <c r="BA113" s="796"/>
      <c r="BB113" s="796"/>
      <c r="BC113" s="796"/>
      <c r="BD113" s="796"/>
      <c r="BE113" s="796"/>
      <c r="BF113" s="796"/>
      <c r="BG113" s="796"/>
      <c r="BH113" s="796"/>
      <c r="BI113" s="796"/>
      <c r="BJ113" s="796"/>
      <c r="BK113" s="796"/>
      <c r="BL113" s="796"/>
      <c r="BM113" s="796"/>
      <c r="BN113" s="796"/>
      <c r="BO113" s="796"/>
      <c r="BP113" s="797"/>
      <c r="BQ113" s="862" t="s">
        <v>466</v>
      </c>
      <c r="BR113" s="863"/>
      <c r="BS113" s="863"/>
      <c r="BT113" s="863"/>
      <c r="BU113" s="863"/>
      <c r="BV113" s="863" t="s">
        <v>455</v>
      </c>
      <c r="BW113" s="863"/>
      <c r="BX113" s="863"/>
      <c r="BY113" s="863"/>
      <c r="BZ113" s="863"/>
      <c r="CA113" s="863" t="s">
        <v>466</v>
      </c>
      <c r="CB113" s="863"/>
      <c r="CC113" s="863"/>
      <c r="CD113" s="863"/>
      <c r="CE113" s="863"/>
      <c r="CF113" s="924" t="s">
        <v>459</v>
      </c>
      <c r="CG113" s="925"/>
      <c r="CH113" s="925"/>
      <c r="CI113" s="925"/>
      <c r="CJ113" s="925"/>
      <c r="CK113" s="980"/>
      <c r="CL113" s="867"/>
      <c r="CM113" s="870" t="s">
        <v>469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459</v>
      </c>
      <c r="DH113" s="826"/>
      <c r="DI113" s="826"/>
      <c r="DJ113" s="826"/>
      <c r="DK113" s="827"/>
      <c r="DL113" s="828" t="s">
        <v>470</v>
      </c>
      <c r="DM113" s="826"/>
      <c r="DN113" s="826"/>
      <c r="DO113" s="826"/>
      <c r="DP113" s="827"/>
      <c r="DQ113" s="828" t="s">
        <v>460</v>
      </c>
      <c r="DR113" s="826"/>
      <c r="DS113" s="826"/>
      <c r="DT113" s="826"/>
      <c r="DU113" s="827"/>
      <c r="DV113" s="873" t="s">
        <v>470</v>
      </c>
      <c r="DW113" s="874"/>
      <c r="DX113" s="874"/>
      <c r="DY113" s="874"/>
      <c r="DZ113" s="875"/>
    </row>
    <row r="114" spans="1:130" s="248" customFormat="1" ht="26.25" customHeight="1" x14ac:dyDescent="0.15">
      <c r="A114" s="967"/>
      <c r="B114" s="968"/>
      <c r="C114" s="796" t="s">
        <v>471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463</v>
      </c>
      <c r="AB114" s="826"/>
      <c r="AC114" s="826"/>
      <c r="AD114" s="826"/>
      <c r="AE114" s="827"/>
      <c r="AF114" s="828" t="s">
        <v>466</v>
      </c>
      <c r="AG114" s="826"/>
      <c r="AH114" s="826"/>
      <c r="AI114" s="826"/>
      <c r="AJ114" s="827"/>
      <c r="AK114" s="828" t="s">
        <v>460</v>
      </c>
      <c r="AL114" s="826"/>
      <c r="AM114" s="826"/>
      <c r="AN114" s="826"/>
      <c r="AO114" s="827"/>
      <c r="AP114" s="873" t="s">
        <v>470</v>
      </c>
      <c r="AQ114" s="874"/>
      <c r="AR114" s="874"/>
      <c r="AS114" s="874"/>
      <c r="AT114" s="875"/>
      <c r="AU114" s="985"/>
      <c r="AV114" s="986"/>
      <c r="AW114" s="986"/>
      <c r="AX114" s="986"/>
      <c r="AY114" s="986"/>
      <c r="AZ114" s="861" t="s">
        <v>472</v>
      </c>
      <c r="BA114" s="796"/>
      <c r="BB114" s="796"/>
      <c r="BC114" s="796"/>
      <c r="BD114" s="796"/>
      <c r="BE114" s="796"/>
      <c r="BF114" s="796"/>
      <c r="BG114" s="796"/>
      <c r="BH114" s="796"/>
      <c r="BI114" s="796"/>
      <c r="BJ114" s="796"/>
      <c r="BK114" s="796"/>
      <c r="BL114" s="796"/>
      <c r="BM114" s="796"/>
      <c r="BN114" s="796"/>
      <c r="BO114" s="796"/>
      <c r="BP114" s="797"/>
      <c r="BQ114" s="862">
        <v>31749787</v>
      </c>
      <c r="BR114" s="863"/>
      <c r="BS114" s="863"/>
      <c r="BT114" s="863"/>
      <c r="BU114" s="863"/>
      <c r="BV114" s="863">
        <v>32353587</v>
      </c>
      <c r="BW114" s="863"/>
      <c r="BX114" s="863"/>
      <c r="BY114" s="863"/>
      <c r="BZ114" s="863"/>
      <c r="CA114" s="863">
        <v>31845304</v>
      </c>
      <c r="CB114" s="863"/>
      <c r="CC114" s="863"/>
      <c r="CD114" s="863"/>
      <c r="CE114" s="863"/>
      <c r="CF114" s="924">
        <v>27.2</v>
      </c>
      <c r="CG114" s="925"/>
      <c r="CH114" s="925"/>
      <c r="CI114" s="925"/>
      <c r="CJ114" s="925"/>
      <c r="CK114" s="980"/>
      <c r="CL114" s="867"/>
      <c r="CM114" s="870" t="s">
        <v>473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455</v>
      </c>
      <c r="DH114" s="826"/>
      <c r="DI114" s="826"/>
      <c r="DJ114" s="826"/>
      <c r="DK114" s="827"/>
      <c r="DL114" s="828" t="s">
        <v>460</v>
      </c>
      <c r="DM114" s="826"/>
      <c r="DN114" s="826"/>
      <c r="DO114" s="826"/>
      <c r="DP114" s="827"/>
      <c r="DQ114" s="828" t="s">
        <v>459</v>
      </c>
      <c r="DR114" s="826"/>
      <c r="DS114" s="826"/>
      <c r="DT114" s="826"/>
      <c r="DU114" s="827"/>
      <c r="DV114" s="873" t="s">
        <v>470</v>
      </c>
      <c r="DW114" s="874"/>
      <c r="DX114" s="874"/>
      <c r="DY114" s="874"/>
      <c r="DZ114" s="875"/>
    </row>
    <row r="115" spans="1:130" s="248" customFormat="1" ht="26.25" customHeight="1" x14ac:dyDescent="0.15">
      <c r="A115" s="967"/>
      <c r="B115" s="968"/>
      <c r="C115" s="796" t="s">
        <v>474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63178</v>
      </c>
      <c r="AB115" s="972"/>
      <c r="AC115" s="972"/>
      <c r="AD115" s="972"/>
      <c r="AE115" s="973"/>
      <c r="AF115" s="974">
        <v>59510</v>
      </c>
      <c r="AG115" s="972"/>
      <c r="AH115" s="972"/>
      <c r="AI115" s="972"/>
      <c r="AJ115" s="973"/>
      <c r="AK115" s="974">
        <v>60908</v>
      </c>
      <c r="AL115" s="972"/>
      <c r="AM115" s="972"/>
      <c r="AN115" s="972"/>
      <c r="AO115" s="973"/>
      <c r="AP115" s="975">
        <v>0.1</v>
      </c>
      <c r="AQ115" s="976"/>
      <c r="AR115" s="976"/>
      <c r="AS115" s="976"/>
      <c r="AT115" s="977"/>
      <c r="AU115" s="985"/>
      <c r="AV115" s="986"/>
      <c r="AW115" s="986"/>
      <c r="AX115" s="986"/>
      <c r="AY115" s="986"/>
      <c r="AZ115" s="861" t="s">
        <v>475</v>
      </c>
      <c r="BA115" s="796"/>
      <c r="BB115" s="796"/>
      <c r="BC115" s="796"/>
      <c r="BD115" s="796"/>
      <c r="BE115" s="796"/>
      <c r="BF115" s="796"/>
      <c r="BG115" s="796"/>
      <c r="BH115" s="796"/>
      <c r="BI115" s="796"/>
      <c r="BJ115" s="796"/>
      <c r="BK115" s="796"/>
      <c r="BL115" s="796"/>
      <c r="BM115" s="796"/>
      <c r="BN115" s="796"/>
      <c r="BO115" s="796"/>
      <c r="BP115" s="797"/>
      <c r="BQ115" s="862">
        <v>303382</v>
      </c>
      <c r="BR115" s="863"/>
      <c r="BS115" s="863"/>
      <c r="BT115" s="863"/>
      <c r="BU115" s="863"/>
      <c r="BV115" s="863">
        <v>280845</v>
      </c>
      <c r="BW115" s="863"/>
      <c r="BX115" s="863"/>
      <c r="BY115" s="863"/>
      <c r="BZ115" s="863"/>
      <c r="CA115" s="863">
        <v>166812</v>
      </c>
      <c r="CB115" s="863"/>
      <c r="CC115" s="863"/>
      <c r="CD115" s="863"/>
      <c r="CE115" s="863"/>
      <c r="CF115" s="924">
        <v>0.1</v>
      </c>
      <c r="CG115" s="925"/>
      <c r="CH115" s="925"/>
      <c r="CI115" s="925"/>
      <c r="CJ115" s="925"/>
      <c r="CK115" s="980"/>
      <c r="CL115" s="867"/>
      <c r="CM115" s="861" t="s">
        <v>476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460</v>
      </c>
      <c r="DH115" s="826"/>
      <c r="DI115" s="826"/>
      <c r="DJ115" s="826"/>
      <c r="DK115" s="827"/>
      <c r="DL115" s="828" t="s">
        <v>459</v>
      </c>
      <c r="DM115" s="826"/>
      <c r="DN115" s="826"/>
      <c r="DO115" s="826"/>
      <c r="DP115" s="827"/>
      <c r="DQ115" s="828" t="s">
        <v>460</v>
      </c>
      <c r="DR115" s="826"/>
      <c r="DS115" s="826"/>
      <c r="DT115" s="826"/>
      <c r="DU115" s="827"/>
      <c r="DV115" s="873" t="s">
        <v>466</v>
      </c>
      <c r="DW115" s="874"/>
      <c r="DX115" s="874"/>
      <c r="DY115" s="874"/>
      <c r="DZ115" s="875"/>
    </row>
    <row r="116" spans="1:130" s="248" customFormat="1" ht="26.25" customHeight="1" x14ac:dyDescent="0.15">
      <c r="A116" s="969"/>
      <c r="B116" s="970"/>
      <c r="C116" s="929" t="s">
        <v>477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459</v>
      </c>
      <c r="AB116" s="826"/>
      <c r="AC116" s="826"/>
      <c r="AD116" s="826"/>
      <c r="AE116" s="827"/>
      <c r="AF116" s="828" t="s">
        <v>459</v>
      </c>
      <c r="AG116" s="826"/>
      <c r="AH116" s="826"/>
      <c r="AI116" s="826"/>
      <c r="AJ116" s="827"/>
      <c r="AK116" s="828" t="s">
        <v>478</v>
      </c>
      <c r="AL116" s="826"/>
      <c r="AM116" s="826"/>
      <c r="AN116" s="826"/>
      <c r="AO116" s="827"/>
      <c r="AP116" s="873" t="s">
        <v>459</v>
      </c>
      <c r="AQ116" s="874"/>
      <c r="AR116" s="874"/>
      <c r="AS116" s="874"/>
      <c r="AT116" s="875"/>
      <c r="AU116" s="985"/>
      <c r="AV116" s="986"/>
      <c r="AW116" s="986"/>
      <c r="AX116" s="986"/>
      <c r="AY116" s="986"/>
      <c r="AZ116" s="912" t="s">
        <v>479</v>
      </c>
      <c r="BA116" s="913"/>
      <c r="BB116" s="913"/>
      <c r="BC116" s="913"/>
      <c r="BD116" s="913"/>
      <c r="BE116" s="913"/>
      <c r="BF116" s="913"/>
      <c r="BG116" s="913"/>
      <c r="BH116" s="913"/>
      <c r="BI116" s="913"/>
      <c r="BJ116" s="913"/>
      <c r="BK116" s="913"/>
      <c r="BL116" s="913"/>
      <c r="BM116" s="913"/>
      <c r="BN116" s="913"/>
      <c r="BO116" s="913"/>
      <c r="BP116" s="914"/>
      <c r="BQ116" s="862" t="s">
        <v>460</v>
      </c>
      <c r="BR116" s="863"/>
      <c r="BS116" s="863"/>
      <c r="BT116" s="863"/>
      <c r="BU116" s="863"/>
      <c r="BV116" s="863" t="s">
        <v>466</v>
      </c>
      <c r="BW116" s="863"/>
      <c r="BX116" s="863"/>
      <c r="BY116" s="863"/>
      <c r="BZ116" s="863"/>
      <c r="CA116" s="863" t="s">
        <v>463</v>
      </c>
      <c r="CB116" s="863"/>
      <c r="CC116" s="863"/>
      <c r="CD116" s="863"/>
      <c r="CE116" s="863"/>
      <c r="CF116" s="924" t="s">
        <v>459</v>
      </c>
      <c r="CG116" s="925"/>
      <c r="CH116" s="925"/>
      <c r="CI116" s="925"/>
      <c r="CJ116" s="925"/>
      <c r="CK116" s="980"/>
      <c r="CL116" s="867"/>
      <c r="CM116" s="870" t="s">
        <v>480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470</v>
      </c>
      <c r="DH116" s="826"/>
      <c r="DI116" s="826"/>
      <c r="DJ116" s="826"/>
      <c r="DK116" s="827"/>
      <c r="DL116" s="828" t="s">
        <v>481</v>
      </c>
      <c r="DM116" s="826"/>
      <c r="DN116" s="826"/>
      <c r="DO116" s="826"/>
      <c r="DP116" s="827"/>
      <c r="DQ116" s="828" t="s">
        <v>459</v>
      </c>
      <c r="DR116" s="826"/>
      <c r="DS116" s="826"/>
      <c r="DT116" s="826"/>
      <c r="DU116" s="827"/>
      <c r="DV116" s="873" t="s">
        <v>466</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482</v>
      </c>
      <c r="Z117" s="952"/>
      <c r="AA117" s="957">
        <v>25406550</v>
      </c>
      <c r="AB117" s="958"/>
      <c r="AC117" s="958"/>
      <c r="AD117" s="958"/>
      <c r="AE117" s="959"/>
      <c r="AF117" s="960">
        <v>26344877</v>
      </c>
      <c r="AG117" s="958"/>
      <c r="AH117" s="958"/>
      <c r="AI117" s="958"/>
      <c r="AJ117" s="959"/>
      <c r="AK117" s="960">
        <v>27043483</v>
      </c>
      <c r="AL117" s="958"/>
      <c r="AM117" s="958"/>
      <c r="AN117" s="958"/>
      <c r="AO117" s="959"/>
      <c r="AP117" s="961"/>
      <c r="AQ117" s="962"/>
      <c r="AR117" s="962"/>
      <c r="AS117" s="962"/>
      <c r="AT117" s="963"/>
      <c r="AU117" s="985"/>
      <c r="AV117" s="986"/>
      <c r="AW117" s="986"/>
      <c r="AX117" s="986"/>
      <c r="AY117" s="986"/>
      <c r="AZ117" s="912" t="s">
        <v>483</v>
      </c>
      <c r="BA117" s="913"/>
      <c r="BB117" s="913"/>
      <c r="BC117" s="913"/>
      <c r="BD117" s="913"/>
      <c r="BE117" s="913"/>
      <c r="BF117" s="913"/>
      <c r="BG117" s="913"/>
      <c r="BH117" s="913"/>
      <c r="BI117" s="913"/>
      <c r="BJ117" s="913"/>
      <c r="BK117" s="913"/>
      <c r="BL117" s="913"/>
      <c r="BM117" s="913"/>
      <c r="BN117" s="913"/>
      <c r="BO117" s="913"/>
      <c r="BP117" s="914"/>
      <c r="BQ117" s="862" t="s">
        <v>455</v>
      </c>
      <c r="BR117" s="863"/>
      <c r="BS117" s="863"/>
      <c r="BT117" s="863"/>
      <c r="BU117" s="863"/>
      <c r="BV117" s="863" t="s">
        <v>455</v>
      </c>
      <c r="BW117" s="863"/>
      <c r="BX117" s="863"/>
      <c r="BY117" s="863"/>
      <c r="BZ117" s="863"/>
      <c r="CA117" s="863" t="s">
        <v>455</v>
      </c>
      <c r="CB117" s="863"/>
      <c r="CC117" s="863"/>
      <c r="CD117" s="863"/>
      <c r="CE117" s="863"/>
      <c r="CF117" s="924" t="s">
        <v>481</v>
      </c>
      <c r="CG117" s="925"/>
      <c r="CH117" s="925"/>
      <c r="CI117" s="925"/>
      <c r="CJ117" s="925"/>
      <c r="CK117" s="980"/>
      <c r="CL117" s="867"/>
      <c r="CM117" s="870" t="s">
        <v>484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455</v>
      </c>
      <c r="DH117" s="826"/>
      <c r="DI117" s="826"/>
      <c r="DJ117" s="826"/>
      <c r="DK117" s="827"/>
      <c r="DL117" s="828" t="s">
        <v>455</v>
      </c>
      <c r="DM117" s="826"/>
      <c r="DN117" s="826"/>
      <c r="DO117" s="826"/>
      <c r="DP117" s="827"/>
      <c r="DQ117" s="828" t="s">
        <v>455</v>
      </c>
      <c r="DR117" s="826"/>
      <c r="DS117" s="826"/>
      <c r="DT117" s="826"/>
      <c r="DU117" s="827"/>
      <c r="DV117" s="873" t="s">
        <v>455</v>
      </c>
      <c r="DW117" s="874"/>
      <c r="DX117" s="874"/>
      <c r="DY117" s="874"/>
      <c r="DZ117" s="875"/>
    </row>
    <row r="118" spans="1:130" s="248" customFormat="1" ht="26.25" customHeight="1" x14ac:dyDescent="0.15">
      <c r="A118" s="950" t="s">
        <v>449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446</v>
      </c>
      <c r="AB118" s="951"/>
      <c r="AC118" s="951"/>
      <c r="AD118" s="951"/>
      <c r="AE118" s="952"/>
      <c r="AF118" s="953" t="s">
        <v>447</v>
      </c>
      <c r="AG118" s="951"/>
      <c r="AH118" s="951"/>
      <c r="AI118" s="951"/>
      <c r="AJ118" s="952"/>
      <c r="AK118" s="953" t="s">
        <v>308</v>
      </c>
      <c r="AL118" s="951"/>
      <c r="AM118" s="951"/>
      <c r="AN118" s="951"/>
      <c r="AO118" s="952"/>
      <c r="AP118" s="954" t="s">
        <v>448</v>
      </c>
      <c r="AQ118" s="955"/>
      <c r="AR118" s="955"/>
      <c r="AS118" s="955"/>
      <c r="AT118" s="956"/>
      <c r="AU118" s="985"/>
      <c r="AV118" s="986"/>
      <c r="AW118" s="986"/>
      <c r="AX118" s="986"/>
      <c r="AY118" s="986"/>
      <c r="AZ118" s="928" t="s">
        <v>485</v>
      </c>
      <c r="BA118" s="929"/>
      <c r="BB118" s="929"/>
      <c r="BC118" s="929"/>
      <c r="BD118" s="929"/>
      <c r="BE118" s="929"/>
      <c r="BF118" s="929"/>
      <c r="BG118" s="929"/>
      <c r="BH118" s="929"/>
      <c r="BI118" s="929"/>
      <c r="BJ118" s="929"/>
      <c r="BK118" s="929"/>
      <c r="BL118" s="929"/>
      <c r="BM118" s="929"/>
      <c r="BN118" s="929"/>
      <c r="BO118" s="929"/>
      <c r="BP118" s="930"/>
      <c r="BQ118" s="931" t="s">
        <v>481</v>
      </c>
      <c r="BR118" s="894"/>
      <c r="BS118" s="894"/>
      <c r="BT118" s="894"/>
      <c r="BU118" s="894"/>
      <c r="BV118" s="894" t="s">
        <v>481</v>
      </c>
      <c r="BW118" s="894"/>
      <c r="BX118" s="894"/>
      <c r="BY118" s="894"/>
      <c r="BZ118" s="894"/>
      <c r="CA118" s="894" t="s">
        <v>481</v>
      </c>
      <c r="CB118" s="894"/>
      <c r="CC118" s="894"/>
      <c r="CD118" s="894"/>
      <c r="CE118" s="894"/>
      <c r="CF118" s="924" t="s">
        <v>481</v>
      </c>
      <c r="CG118" s="925"/>
      <c r="CH118" s="925"/>
      <c r="CI118" s="925"/>
      <c r="CJ118" s="925"/>
      <c r="CK118" s="980"/>
      <c r="CL118" s="867"/>
      <c r="CM118" s="870" t="s">
        <v>486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481</v>
      </c>
      <c r="DH118" s="826"/>
      <c r="DI118" s="826"/>
      <c r="DJ118" s="826"/>
      <c r="DK118" s="827"/>
      <c r="DL118" s="828" t="s">
        <v>481</v>
      </c>
      <c r="DM118" s="826"/>
      <c r="DN118" s="826"/>
      <c r="DO118" s="826"/>
      <c r="DP118" s="827"/>
      <c r="DQ118" s="828" t="s">
        <v>481</v>
      </c>
      <c r="DR118" s="826"/>
      <c r="DS118" s="826"/>
      <c r="DT118" s="826"/>
      <c r="DU118" s="827"/>
      <c r="DV118" s="873" t="s">
        <v>481</v>
      </c>
      <c r="DW118" s="874"/>
      <c r="DX118" s="874"/>
      <c r="DY118" s="874"/>
      <c r="DZ118" s="875"/>
    </row>
    <row r="119" spans="1:130" s="248" customFormat="1" ht="26.25" customHeight="1" x14ac:dyDescent="0.15">
      <c r="A119" s="864" t="s">
        <v>452</v>
      </c>
      <c r="B119" s="865"/>
      <c r="C119" s="940" t="s">
        <v>453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55805</v>
      </c>
      <c r="AB119" s="944"/>
      <c r="AC119" s="944"/>
      <c r="AD119" s="944"/>
      <c r="AE119" s="945"/>
      <c r="AF119" s="946">
        <v>55805</v>
      </c>
      <c r="AG119" s="944"/>
      <c r="AH119" s="944"/>
      <c r="AI119" s="944"/>
      <c r="AJ119" s="945"/>
      <c r="AK119" s="946">
        <v>55805</v>
      </c>
      <c r="AL119" s="944"/>
      <c r="AM119" s="944"/>
      <c r="AN119" s="944"/>
      <c r="AO119" s="945"/>
      <c r="AP119" s="947">
        <v>0</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487</v>
      </c>
      <c r="BP119" s="927"/>
      <c r="BQ119" s="931">
        <v>327444090</v>
      </c>
      <c r="BR119" s="894"/>
      <c r="BS119" s="894"/>
      <c r="BT119" s="894"/>
      <c r="BU119" s="894"/>
      <c r="BV119" s="894">
        <v>331209969</v>
      </c>
      <c r="BW119" s="894"/>
      <c r="BX119" s="894"/>
      <c r="BY119" s="894"/>
      <c r="BZ119" s="894"/>
      <c r="CA119" s="894">
        <v>332495036</v>
      </c>
      <c r="CB119" s="894"/>
      <c r="CC119" s="894"/>
      <c r="CD119" s="894"/>
      <c r="CE119" s="894"/>
      <c r="CF119" s="792"/>
      <c r="CG119" s="793"/>
      <c r="CH119" s="793"/>
      <c r="CI119" s="793"/>
      <c r="CJ119" s="883"/>
      <c r="CK119" s="981"/>
      <c r="CL119" s="869"/>
      <c r="CM119" s="887" t="s">
        <v>488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466</v>
      </c>
      <c r="DH119" s="809"/>
      <c r="DI119" s="809"/>
      <c r="DJ119" s="809"/>
      <c r="DK119" s="810"/>
      <c r="DL119" s="811" t="s">
        <v>466</v>
      </c>
      <c r="DM119" s="809"/>
      <c r="DN119" s="809"/>
      <c r="DO119" s="809"/>
      <c r="DP119" s="810"/>
      <c r="DQ119" s="811" t="s">
        <v>233</v>
      </c>
      <c r="DR119" s="809"/>
      <c r="DS119" s="809"/>
      <c r="DT119" s="809"/>
      <c r="DU119" s="810"/>
      <c r="DV119" s="897" t="s">
        <v>466</v>
      </c>
      <c r="DW119" s="898"/>
      <c r="DX119" s="898"/>
      <c r="DY119" s="898"/>
      <c r="DZ119" s="899"/>
    </row>
    <row r="120" spans="1:130" s="248" customFormat="1" ht="26.25" customHeight="1" x14ac:dyDescent="0.15">
      <c r="A120" s="866"/>
      <c r="B120" s="867"/>
      <c r="C120" s="870" t="s">
        <v>458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466</v>
      </c>
      <c r="AB120" s="826"/>
      <c r="AC120" s="826"/>
      <c r="AD120" s="826"/>
      <c r="AE120" s="827"/>
      <c r="AF120" s="828" t="s">
        <v>466</v>
      </c>
      <c r="AG120" s="826"/>
      <c r="AH120" s="826"/>
      <c r="AI120" s="826"/>
      <c r="AJ120" s="827"/>
      <c r="AK120" s="828" t="s">
        <v>466</v>
      </c>
      <c r="AL120" s="826"/>
      <c r="AM120" s="826"/>
      <c r="AN120" s="826"/>
      <c r="AO120" s="827"/>
      <c r="AP120" s="873" t="s">
        <v>466</v>
      </c>
      <c r="AQ120" s="874"/>
      <c r="AR120" s="874"/>
      <c r="AS120" s="874"/>
      <c r="AT120" s="875"/>
      <c r="AU120" s="932" t="s">
        <v>489</v>
      </c>
      <c r="AV120" s="933"/>
      <c r="AW120" s="933"/>
      <c r="AX120" s="933"/>
      <c r="AY120" s="934"/>
      <c r="AZ120" s="909" t="s">
        <v>490</v>
      </c>
      <c r="BA120" s="854"/>
      <c r="BB120" s="854"/>
      <c r="BC120" s="854"/>
      <c r="BD120" s="854"/>
      <c r="BE120" s="854"/>
      <c r="BF120" s="854"/>
      <c r="BG120" s="854"/>
      <c r="BH120" s="854"/>
      <c r="BI120" s="854"/>
      <c r="BJ120" s="854"/>
      <c r="BK120" s="854"/>
      <c r="BL120" s="854"/>
      <c r="BM120" s="854"/>
      <c r="BN120" s="854"/>
      <c r="BO120" s="854"/>
      <c r="BP120" s="855"/>
      <c r="BQ120" s="910">
        <v>49711108</v>
      </c>
      <c r="BR120" s="891"/>
      <c r="BS120" s="891"/>
      <c r="BT120" s="891"/>
      <c r="BU120" s="891"/>
      <c r="BV120" s="891">
        <v>46944814</v>
      </c>
      <c r="BW120" s="891"/>
      <c r="BX120" s="891"/>
      <c r="BY120" s="891"/>
      <c r="BZ120" s="891"/>
      <c r="CA120" s="891">
        <v>37050011</v>
      </c>
      <c r="CB120" s="891"/>
      <c r="CC120" s="891"/>
      <c r="CD120" s="891"/>
      <c r="CE120" s="891"/>
      <c r="CF120" s="915">
        <v>31.7</v>
      </c>
      <c r="CG120" s="916"/>
      <c r="CH120" s="916"/>
      <c r="CI120" s="916"/>
      <c r="CJ120" s="916"/>
      <c r="CK120" s="917" t="s">
        <v>491</v>
      </c>
      <c r="CL120" s="901"/>
      <c r="CM120" s="901"/>
      <c r="CN120" s="901"/>
      <c r="CO120" s="902"/>
      <c r="CP120" s="921" t="s">
        <v>492</v>
      </c>
      <c r="CQ120" s="922"/>
      <c r="CR120" s="922"/>
      <c r="CS120" s="922"/>
      <c r="CT120" s="922"/>
      <c r="CU120" s="922"/>
      <c r="CV120" s="922"/>
      <c r="CW120" s="922"/>
      <c r="CX120" s="922"/>
      <c r="CY120" s="922"/>
      <c r="CZ120" s="922"/>
      <c r="DA120" s="922"/>
      <c r="DB120" s="922"/>
      <c r="DC120" s="922"/>
      <c r="DD120" s="922"/>
      <c r="DE120" s="922"/>
      <c r="DF120" s="923"/>
      <c r="DG120" s="910">
        <v>7783990</v>
      </c>
      <c r="DH120" s="891"/>
      <c r="DI120" s="891"/>
      <c r="DJ120" s="891"/>
      <c r="DK120" s="891"/>
      <c r="DL120" s="891">
        <v>7185032</v>
      </c>
      <c r="DM120" s="891"/>
      <c r="DN120" s="891"/>
      <c r="DO120" s="891"/>
      <c r="DP120" s="891"/>
      <c r="DQ120" s="891">
        <v>15238799</v>
      </c>
      <c r="DR120" s="891"/>
      <c r="DS120" s="891"/>
      <c r="DT120" s="891"/>
      <c r="DU120" s="891"/>
      <c r="DV120" s="892">
        <v>13</v>
      </c>
      <c r="DW120" s="892"/>
      <c r="DX120" s="892"/>
      <c r="DY120" s="892"/>
      <c r="DZ120" s="893"/>
    </row>
    <row r="121" spans="1:130" s="248" customFormat="1" ht="26.25" customHeight="1" x14ac:dyDescent="0.15">
      <c r="A121" s="866"/>
      <c r="B121" s="867"/>
      <c r="C121" s="912" t="s">
        <v>493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466</v>
      </c>
      <c r="AB121" s="826"/>
      <c r="AC121" s="826"/>
      <c r="AD121" s="826"/>
      <c r="AE121" s="827"/>
      <c r="AF121" s="828" t="s">
        <v>466</v>
      </c>
      <c r="AG121" s="826"/>
      <c r="AH121" s="826"/>
      <c r="AI121" s="826"/>
      <c r="AJ121" s="827"/>
      <c r="AK121" s="828" t="s">
        <v>466</v>
      </c>
      <c r="AL121" s="826"/>
      <c r="AM121" s="826"/>
      <c r="AN121" s="826"/>
      <c r="AO121" s="827"/>
      <c r="AP121" s="873" t="s">
        <v>466</v>
      </c>
      <c r="AQ121" s="874"/>
      <c r="AR121" s="874"/>
      <c r="AS121" s="874"/>
      <c r="AT121" s="875"/>
      <c r="AU121" s="935"/>
      <c r="AV121" s="936"/>
      <c r="AW121" s="936"/>
      <c r="AX121" s="936"/>
      <c r="AY121" s="937"/>
      <c r="AZ121" s="861" t="s">
        <v>494</v>
      </c>
      <c r="BA121" s="796"/>
      <c r="BB121" s="796"/>
      <c r="BC121" s="796"/>
      <c r="BD121" s="796"/>
      <c r="BE121" s="796"/>
      <c r="BF121" s="796"/>
      <c r="BG121" s="796"/>
      <c r="BH121" s="796"/>
      <c r="BI121" s="796"/>
      <c r="BJ121" s="796"/>
      <c r="BK121" s="796"/>
      <c r="BL121" s="796"/>
      <c r="BM121" s="796"/>
      <c r="BN121" s="796"/>
      <c r="BO121" s="796"/>
      <c r="BP121" s="797"/>
      <c r="BQ121" s="862">
        <v>55361045</v>
      </c>
      <c r="BR121" s="863"/>
      <c r="BS121" s="863"/>
      <c r="BT121" s="863"/>
      <c r="BU121" s="863"/>
      <c r="BV121" s="863">
        <v>55611756</v>
      </c>
      <c r="BW121" s="863"/>
      <c r="BX121" s="863"/>
      <c r="BY121" s="863"/>
      <c r="BZ121" s="863"/>
      <c r="CA121" s="863">
        <v>55175410</v>
      </c>
      <c r="CB121" s="863"/>
      <c r="CC121" s="863"/>
      <c r="CD121" s="863"/>
      <c r="CE121" s="863"/>
      <c r="CF121" s="924">
        <v>47.2</v>
      </c>
      <c r="CG121" s="925"/>
      <c r="CH121" s="925"/>
      <c r="CI121" s="925"/>
      <c r="CJ121" s="925"/>
      <c r="CK121" s="918"/>
      <c r="CL121" s="904"/>
      <c r="CM121" s="904"/>
      <c r="CN121" s="904"/>
      <c r="CO121" s="905"/>
      <c r="CP121" s="884" t="s">
        <v>495</v>
      </c>
      <c r="CQ121" s="885"/>
      <c r="CR121" s="885"/>
      <c r="CS121" s="885"/>
      <c r="CT121" s="885"/>
      <c r="CU121" s="885"/>
      <c r="CV121" s="885"/>
      <c r="CW121" s="885"/>
      <c r="CX121" s="885"/>
      <c r="CY121" s="885"/>
      <c r="CZ121" s="885"/>
      <c r="DA121" s="885"/>
      <c r="DB121" s="885"/>
      <c r="DC121" s="885"/>
      <c r="DD121" s="885"/>
      <c r="DE121" s="885"/>
      <c r="DF121" s="886"/>
      <c r="DG121" s="862">
        <v>9089798</v>
      </c>
      <c r="DH121" s="863"/>
      <c r="DI121" s="863"/>
      <c r="DJ121" s="863"/>
      <c r="DK121" s="863"/>
      <c r="DL121" s="863">
        <v>10851573</v>
      </c>
      <c r="DM121" s="863"/>
      <c r="DN121" s="863"/>
      <c r="DO121" s="863"/>
      <c r="DP121" s="863"/>
      <c r="DQ121" s="863">
        <v>11244957</v>
      </c>
      <c r="DR121" s="863"/>
      <c r="DS121" s="863"/>
      <c r="DT121" s="863"/>
      <c r="DU121" s="863"/>
      <c r="DV121" s="840">
        <v>9.6</v>
      </c>
      <c r="DW121" s="840"/>
      <c r="DX121" s="840"/>
      <c r="DY121" s="840"/>
      <c r="DZ121" s="841"/>
    </row>
    <row r="122" spans="1:130" s="248" customFormat="1" ht="26.25" customHeight="1" x14ac:dyDescent="0.15">
      <c r="A122" s="866"/>
      <c r="B122" s="867"/>
      <c r="C122" s="870" t="s">
        <v>473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466</v>
      </c>
      <c r="AB122" s="826"/>
      <c r="AC122" s="826"/>
      <c r="AD122" s="826"/>
      <c r="AE122" s="827"/>
      <c r="AF122" s="828" t="s">
        <v>496</v>
      </c>
      <c r="AG122" s="826"/>
      <c r="AH122" s="826"/>
      <c r="AI122" s="826"/>
      <c r="AJ122" s="827"/>
      <c r="AK122" s="828" t="s">
        <v>233</v>
      </c>
      <c r="AL122" s="826"/>
      <c r="AM122" s="826"/>
      <c r="AN122" s="826"/>
      <c r="AO122" s="827"/>
      <c r="AP122" s="873" t="s">
        <v>466</v>
      </c>
      <c r="AQ122" s="874"/>
      <c r="AR122" s="874"/>
      <c r="AS122" s="874"/>
      <c r="AT122" s="875"/>
      <c r="AU122" s="935"/>
      <c r="AV122" s="936"/>
      <c r="AW122" s="936"/>
      <c r="AX122" s="936"/>
      <c r="AY122" s="937"/>
      <c r="AZ122" s="928" t="s">
        <v>497</v>
      </c>
      <c r="BA122" s="929"/>
      <c r="BB122" s="929"/>
      <c r="BC122" s="929"/>
      <c r="BD122" s="929"/>
      <c r="BE122" s="929"/>
      <c r="BF122" s="929"/>
      <c r="BG122" s="929"/>
      <c r="BH122" s="929"/>
      <c r="BI122" s="929"/>
      <c r="BJ122" s="929"/>
      <c r="BK122" s="929"/>
      <c r="BL122" s="929"/>
      <c r="BM122" s="929"/>
      <c r="BN122" s="929"/>
      <c r="BO122" s="929"/>
      <c r="BP122" s="930"/>
      <c r="BQ122" s="931">
        <v>195134150</v>
      </c>
      <c r="BR122" s="894"/>
      <c r="BS122" s="894"/>
      <c r="BT122" s="894"/>
      <c r="BU122" s="894"/>
      <c r="BV122" s="894">
        <v>194259730</v>
      </c>
      <c r="BW122" s="894"/>
      <c r="BX122" s="894"/>
      <c r="BY122" s="894"/>
      <c r="BZ122" s="894"/>
      <c r="CA122" s="894">
        <v>196531376</v>
      </c>
      <c r="CB122" s="894"/>
      <c r="CC122" s="894"/>
      <c r="CD122" s="894"/>
      <c r="CE122" s="894"/>
      <c r="CF122" s="895">
        <v>168</v>
      </c>
      <c r="CG122" s="896"/>
      <c r="CH122" s="896"/>
      <c r="CI122" s="896"/>
      <c r="CJ122" s="896"/>
      <c r="CK122" s="918"/>
      <c r="CL122" s="904"/>
      <c r="CM122" s="904"/>
      <c r="CN122" s="904"/>
      <c r="CO122" s="905"/>
      <c r="CP122" s="884" t="s">
        <v>421</v>
      </c>
      <c r="CQ122" s="885"/>
      <c r="CR122" s="885"/>
      <c r="CS122" s="885"/>
      <c r="CT122" s="885"/>
      <c r="CU122" s="885"/>
      <c r="CV122" s="885"/>
      <c r="CW122" s="885"/>
      <c r="CX122" s="885"/>
      <c r="CY122" s="885"/>
      <c r="CZ122" s="885"/>
      <c r="DA122" s="885"/>
      <c r="DB122" s="885"/>
      <c r="DC122" s="885"/>
      <c r="DD122" s="885"/>
      <c r="DE122" s="885"/>
      <c r="DF122" s="886"/>
      <c r="DG122" s="862">
        <v>5868962</v>
      </c>
      <c r="DH122" s="863"/>
      <c r="DI122" s="863"/>
      <c r="DJ122" s="863"/>
      <c r="DK122" s="863"/>
      <c r="DL122" s="863">
        <v>7444729</v>
      </c>
      <c r="DM122" s="863"/>
      <c r="DN122" s="863"/>
      <c r="DO122" s="863"/>
      <c r="DP122" s="863"/>
      <c r="DQ122" s="863">
        <v>9334324</v>
      </c>
      <c r="DR122" s="863"/>
      <c r="DS122" s="863"/>
      <c r="DT122" s="863"/>
      <c r="DU122" s="863"/>
      <c r="DV122" s="840">
        <v>8</v>
      </c>
      <c r="DW122" s="840"/>
      <c r="DX122" s="840"/>
      <c r="DY122" s="840"/>
      <c r="DZ122" s="841"/>
    </row>
    <row r="123" spans="1:130" s="248" customFormat="1" ht="26.25" customHeight="1" x14ac:dyDescent="0.15">
      <c r="A123" s="866"/>
      <c r="B123" s="867"/>
      <c r="C123" s="870" t="s">
        <v>480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233</v>
      </c>
      <c r="AB123" s="826"/>
      <c r="AC123" s="826"/>
      <c r="AD123" s="826"/>
      <c r="AE123" s="827"/>
      <c r="AF123" s="828" t="s">
        <v>466</v>
      </c>
      <c r="AG123" s="826"/>
      <c r="AH123" s="826"/>
      <c r="AI123" s="826"/>
      <c r="AJ123" s="827"/>
      <c r="AK123" s="828" t="s">
        <v>233</v>
      </c>
      <c r="AL123" s="826"/>
      <c r="AM123" s="826"/>
      <c r="AN123" s="826"/>
      <c r="AO123" s="827"/>
      <c r="AP123" s="873" t="s">
        <v>233</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498</v>
      </c>
      <c r="BP123" s="927"/>
      <c r="BQ123" s="881">
        <v>300206303</v>
      </c>
      <c r="BR123" s="882"/>
      <c r="BS123" s="882"/>
      <c r="BT123" s="882"/>
      <c r="BU123" s="882"/>
      <c r="BV123" s="882">
        <v>296816300</v>
      </c>
      <c r="BW123" s="882"/>
      <c r="BX123" s="882"/>
      <c r="BY123" s="882"/>
      <c r="BZ123" s="882"/>
      <c r="CA123" s="882">
        <v>288756797</v>
      </c>
      <c r="CB123" s="882"/>
      <c r="CC123" s="882"/>
      <c r="CD123" s="882"/>
      <c r="CE123" s="882"/>
      <c r="CF123" s="792"/>
      <c r="CG123" s="793"/>
      <c r="CH123" s="793"/>
      <c r="CI123" s="793"/>
      <c r="CJ123" s="883"/>
      <c r="CK123" s="918"/>
      <c r="CL123" s="904"/>
      <c r="CM123" s="904"/>
      <c r="CN123" s="904"/>
      <c r="CO123" s="905"/>
      <c r="CP123" s="884" t="s">
        <v>419</v>
      </c>
      <c r="CQ123" s="885"/>
      <c r="CR123" s="885"/>
      <c r="CS123" s="885"/>
      <c r="CT123" s="885"/>
      <c r="CU123" s="885"/>
      <c r="CV123" s="885"/>
      <c r="CW123" s="885"/>
      <c r="CX123" s="885"/>
      <c r="CY123" s="885"/>
      <c r="CZ123" s="885"/>
      <c r="DA123" s="885"/>
      <c r="DB123" s="885"/>
      <c r="DC123" s="885"/>
      <c r="DD123" s="885"/>
      <c r="DE123" s="885"/>
      <c r="DF123" s="886"/>
      <c r="DG123" s="825">
        <v>32490</v>
      </c>
      <c r="DH123" s="826"/>
      <c r="DI123" s="826"/>
      <c r="DJ123" s="826"/>
      <c r="DK123" s="827"/>
      <c r="DL123" s="828">
        <v>1349329</v>
      </c>
      <c r="DM123" s="826"/>
      <c r="DN123" s="826"/>
      <c r="DO123" s="826"/>
      <c r="DP123" s="827"/>
      <c r="DQ123" s="828">
        <v>2577269</v>
      </c>
      <c r="DR123" s="826"/>
      <c r="DS123" s="826"/>
      <c r="DT123" s="826"/>
      <c r="DU123" s="827"/>
      <c r="DV123" s="873">
        <v>2.2000000000000002</v>
      </c>
      <c r="DW123" s="874"/>
      <c r="DX123" s="874"/>
      <c r="DY123" s="874"/>
      <c r="DZ123" s="875"/>
    </row>
    <row r="124" spans="1:130" s="248" customFormat="1" ht="26.25" customHeight="1" thickBot="1" x14ac:dyDescent="0.2">
      <c r="A124" s="866"/>
      <c r="B124" s="867"/>
      <c r="C124" s="870" t="s">
        <v>484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233</v>
      </c>
      <c r="AB124" s="826"/>
      <c r="AC124" s="826"/>
      <c r="AD124" s="826"/>
      <c r="AE124" s="827"/>
      <c r="AF124" s="828" t="s">
        <v>233</v>
      </c>
      <c r="AG124" s="826"/>
      <c r="AH124" s="826"/>
      <c r="AI124" s="826"/>
      <c r="AJ124" s="827"/>
      <c r="AK124" s="828" t="s">
        <v>496</v>
      </c>
      <c r="AL124" s="826"/>
      <c r="AM124" s="826"/>
      <c r="AN124" s="826"/>
      <c r="AO124" s="827"/>
      <c r="AP124" s="873" t="s">
        <v>233</v>
      </c>
      <c r="AQ124" s="874"/>
      <c r="AR124" s="874"/>
      <c r="AS124" s="874"/>
      <c r="AT124" s="875"/>
      <c r="AU124" s="876" t="s">
        <v>499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23.9</v>
      </c>
      <c r="BR124" s="880"/>
      <c r="BS124" s="880"/>
      <c r="BT124" s="880"/>
      <c r="BU124" s="880"/>
      <c r="BV124" s="880">
        <v>30</v>
      </c>
      <c r="BW124" s="880"/>
      <c r="BX124" s="880"/>
      <c r="BY124" s="880"/>
      <c r="BZ124" s="880"/>
      <c r="CA124" s="880">
        <v>37.299999999999997</v>
      </c>
      <c r="CB124" s="880"/>
      <c r="CC124" s="880"/>
      <c r="CD124" s="880"/>
      <c r="CE124" s="880"/>
      <c r="CF124" s="770"/>
      <c r="CG124" s="771"/>
      <c r="CH124" s="771"/>
      <c r="CI124" s="771"/>
      <c r="CJ124" s="911"/>
      <c r="CK124" s="919"/>
      <c r="CL124" s="919"/>
      <c r="CM124" s="919"/>
      <c r="CN124" s="919"/>
      <c r="CO124" s="920"/>
      <c r="CP124" s="884" t="s">
        <v>500</v>
      </c>
      <c r="CQ124" s="885"/>
      <c r="CR124" s="885"/>
      <c r="CS124" s="885"/>
      <c r="CT124" s="885"/>
      <c r="CU124" s="885"/>
      <c r="CV124" s="885"/>
      <c r="CW124" s="885"/>
      <c r="CX124" s="885"/>
      <c r="CY124" s="885"/>
      <c r="CZ124" s="885"/>
      <c r="DA124" s="885"/>
      <c r="DB124" s="885"/>
      <c r="DC124" s="885"/>
      <c r="DD124" s="885"/>
      <c r="DE124" s="885"/>
      <c r="DF124" s="886"/>
      <c r="DG124" s="808">
        <v>1623874</v>
      </c>
      <c r="DH124" s="809"/>
      <c r="DI124" s="809"/>
      <c r="DJ124" s="809"/>
      <c r="DK124" s="810"/>
      <c r="DL124" s="811">
        <v>1559903</v>
      </c>
      <c r="DM124" s="809"/>
      <c r="DN124" s="809"/>
      <c r="DO124" s="809"/>
      <c r="DP124" s="810"/>
      <c r="DQ124" s="811">
        <v>1655134</v>
      </c>
      <c r="DR124" s="809"/>
      <c r="DS124" s="809"/>
      <c r="DT124" s="809"/>
      <c r="DU124" s="810"/>
      <c r="DV124" s="897">
        <v>1.4</v>
      </c>
      <c r="DW124" s="898"/>
      <c r="DX124" s="898"/>
      <c r="DY124" s="898"/>
      <c r="DZ124" s="899"/>
    </row>
    <row r="125" spans="1:130" s="248" customFormat="1" ht="26.25" customHeight="1" x14ac:dyDescent="0.15">
      <c r="A125" s="866"/>
      <c r="B125" s="867"/>
      <c r="C125" s="870" t="s">
        <v>486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233</v>
      </c>
      <c r="AB125" s="826"/>
      <c r="AC125" s="826"/>
      <c r="AD125" s="826"/>
      <c r="AE125" s="827"/>
      <c r="AF125" s="828" t="s">
        <v>455</v>
      </c>
      <c r="AG125" s="826"/>
      <c r="AH125" s="826"/>
      <c r="AI125" s="826"/>
      <c r="AJ125" s="827"/>
      <c r="AK125" s="828" t="s">
        <v>459</v>
      </c>
      <c r="AL125" s="826"/>
      <c r="AM125" s="826"/>
      <c r="AN125" s="826"/>
      <c r="AO125" s="827"/>
      <c r="AP125" s="873" t="s">
        <v>459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501</v>
      </c>
      <c r="CL125" s="901"/>
      <c r="CM125" s="901"/>
      <c r="CN125" s="901"/>
      <c r="CO125" s="902"/>
      <c r="CP125" s="909" t="s">
        <v>502</v>
      </c>
      <c r="CQ125" s="854"/>
      <c r="CR125" s="854"/>
      <c r="CS125" s="854"/>
      <c r="CT125" s="854"/>
      <c r="CU125" s="854"/>
      <c r="CV125" s="854"/>
      <c r="CW125" s="854"/>
      <c r="CX125" s="854"/>
      <c r="CY125" s="854"/>
      <c r="CZ125" s="854"/>
      <c r="DA125" s="854"/>
      <c r="DB125" s="854"/>
      <c r="DC125" s="854"/>
      <c r="DD125" s="854"/>
      <c r="DE125" s="854"/>
      <c r="DF125" s="855"/>
      <c r="DG125" s="910" t="s">
        <v>459</v>
      </c>
      <c r="DH125" s="891"/>
      <c r="DI125" s="891"/>
      <c r="DJ125" s="891"/>
      <c r="DK125" s="891"/>
      <c r="DL125" s="891" t="s">
        <v>459</v>
      </c>
      <c r="DM125" s="891"/>
      <c r="DN125" s="891"/>
      <c r="DO125" s="891"/>
      <c r="DP125" s="891"/>
      <c r="DQ125" s="891" t="s">
        <v>455</v>
      </c>
      <c r="DR125" s="891"/>
      <c r="DS125" s="891"/>
      <c r="DT125" s="891"/>
      <c r="DU125" s="891"/>
      <c r="DV125" s="892" t="s">
        <v>233</v>
      </c>
      <c r="DW125" s="892"/>
      <c r="DX125" s="892"/>
      <c r="DY125" s="892"/>
      <c r="DZ125" s="893"/>
    </row>
    <row r="126" spans="1:130" s="248" customFormat="1" ht="26.25" customHeight="1" thickBot="1" x14ac:dyDescent="0.2">
      <c r="A126" s="866"/>
      <c r="B126" s="867"/>
      <c r="C126" s="870" t="s">
        <v>488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233</v>
      </c>
      <c r="AB126" s="826"/>
      <c r="AC126" s="826"/>
      <c r="AD126" s="826"/>
      <c r="AE126" s="827"/>
      <c r="AF126" s="828" t="s">
        <v>233</v>
      </c>
      <c r="AG126" s="826"/>
      <c r="AH126" s="826"/>
      <c r="AI126" s="826"/>
      <c r="AJ126" s="827"/>
      <c r="AK126" s="828" t="s">
        <v>233</v>
      </c>
      <c r="AL126" s="826"/>
      <c r="AM126" s="826"/>
      <c r="AN126" s="826"/>
      <c r="AO126" s="827"/>
      <c r="AP126" s="873" t="s">
        <v>459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503</v>
      </c>
      <c r="CQ126" s="796"/>
      <c r="CR126" s="796"/>
      <c r="CS126" s="796"/>
      <c r="CT126" s="796"/>
      <c r="CU126" s="796"/>
      <c r="CV126" s="796"/>
      <c r="CW126" s="796"/>
      <c r="CX126" s="796"/>
      <c r="CY126" s="796"/>
      <c r="CZ126" s="796"/>
      <c r="DA126" s="796"/>
      <c r="DB126" s="796"/>
      <c r="DC126" s="796"/>
      <c r="DD126" s="796"/>
      <c r="DE126" s="796"/>
      <c r="DF126" s="797"/>
      <c r="DG126" s="862" t="s">
        <v>459</v>
      </c>
      <c r="DH126" s="863"/>
      <c r="DI126" s="863"/>
      <c r="DJ126" s="863"/>
      <c r="DK126" s="863"/>
      <c r="DL126" s="863" t="s">
        <v>459</v>
      </c>
      <c r="DM126" s="863"/>
      <c r="DN126" s="863"/>
      <c r="DO126" s="863"/>
      <c r="DP126" s="863"/>
      <c r="DQ126" s="863" t="s">
        <v>233</v>
      </c>
      <c r="DR126" s="863"/>
      <c r="DS126" s="863"/>
      <c r="DT126" s="863"/>
      <c r="DU126" s="863"/>
      <c r="DV126" s="840" t="s">
        <v>459</v>
      </c>
      <c r="DW126" s="840"/>
      <c r="DX126" s="840"/>
      <c r="DY126" s="840"/>
      <c r="DZ126" s="841"/>
    </row>
    <row r="127" spans="1:130" s="248" customFormat="1" ht="26.25" customHeight="1" x14ac:dyDescent="0.15">
      <c r="A127" s="868"/>
      <c r="B127" s="869"/>
      <c r="C127" s="887" t="s">
        <v>504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7373</v>
      </c>
      <c r="AB127" s="826"/>
      <c r="AC127" s="826"/>
      <c r="AD127" s="826"/>
      <c r="AE127" s="827"/>
      <c r="AF127" s="828">
        <v>3705</v>
      </c>
      <c r="AG127" s="826"/>
      <c r="AH127" s="826"/>
      <c r="AI127" s="826"/>
      <c r="AJ127" s="827"/>
      <c r="AK127" s="828">
        <v>5103</v>
      </c>
      <c r="AL127" s="826"/>
      <c r="AM127" s="826"/>
      <c r="AN127" s="826"/>
      <c r="AO127" s="827"/>
      <c r="AP127" s="873">
        <v>0</v>
      </c>
      <c r="AQ127" s="874"/>
      <c r="AR127" s="874"/>
      <c r="AS127" s="874"/>
      <c r="AT127" s="875"/>
      <c r="AU127" s="284"/>
      <c r="AV127" s="284"/>
      <c r="AW127" s="284"/>
      <c r="AX127" s="890" t="s">
        <v>505</v>
      </c>
      <c r="AY127" s="858"/>
      <c r="AZ127" s="858"/>
      <c r="BA127" s="858"/>
      <c r="BB127" s="858"/>
      <c r="BC127" s="858"/>
      <c r="BD127" s="858"/>
      <c r="BE127" s="859"/>
      <c r="BF127" s="857" t="s">
        <v>506</v>
      </c>
      <c r="BG127" s="858"/>
      <c r="BH127" s="858"/>
      <c r="BI127" s="858"/>
      <c r="BJ127" s="858"/>
      <c r="BK127" s="858"/>
      <c r="BL127" s="859"/>
      <c r="BM127" s="857" t="s">
        <v>507</v>
      </c>
      <c r="BN127" s="858"/>
      <c r="BO127" s="858"/>
      <c r="BP127" s="858"/>
      <c r="BQ127" s="858"/>
      <c r="BR127" s="858"/>
      <c r="BS127" s="859"/>
      <c r="BT127" s="857" t="s">
        <v>508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509</v>
      </c>
      <c r="CQ127" s="796"/>
      <c r="CR127" s="796"/>
      <c r="CS127" s="796"/>
      <c r="CT127" s="796"/>
      <c r="CU127" s="796"/>
      <c r="CV127" s="796"/>
      <c r="CW127" s="796"/>
      <c r="CX127" s="796"/>
      <c r="CY127" s="796"/>
      <c r="CZ127" s="796"/>
      <c r="DA127" s="796"/>
      <c r="DB127" s="796"/>
      <c r="DC127" s="796"/>
      <c r="DD127" s="796"/>
      <c r="DE127" s="796"/>
      <c r="DF127" s="797"/>
      <c r="DG127" s="862" t="s">
        <v>233</v>
      </c>
      <c r="DH127" s="863"/>
      <c r="DI127" s="863"/>
      <c r="DJ127" s="863"/>
      <c r="DK127" s="863"/>
      <c r="DL127" s="863" t="s">
        <v>459</v>
      </c>
      <c r="DM127" s="863"/>
      <c r="DN127" s="863"/>
      <c r="DO127" s="863"/>
      <c r="DP127" s="863"/>
      <c r="DQ127" s="863" t="s">
        <v>459</v>
      </c>
      <c r="DR127" s="863"/>
      <c r="DS127" s="863"/>
      <c r="DT127" s="863"/>
      <c r="DU127" s="863"/>
      <c r="DV127" s="840" t="s">
        <v>233</v>
      </c>
      <c r="DW127" s="840"/>
      <c r="DX127" s="840"/>
      <c r="DY127" s="840"/>
      <c r="DZ127" s="841"/>
    </row>
    <row r="128" spans="1:130" s="248" customFormat="1" ht="26.25" customHeight="1" thickBot="1" x14ac:dyDescent="0.2">
      <c r="A128" s="842" t="s">
        <v>510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511</v>
      </c>
      <c r="X128" s="844"/>
      <c r="Y128" s="844"/>
      <c r="Z128" s="845"/>
      <c r="AA128" s="846">
        <v>5137565</v>
      </c>
      <c r="AB128" s="847"/>
      <c r="AC128" s="847"/>
      <c r="AD128" s="847"/>
      <c r="AE128" s="848"/>
      <c r="AF128" s="849">
        <v>5692615</v>
      </c>
      <c r="AG128" s="847"/>
      <c r="AH128" s="847"/>
      <c r="AI128" s="847"/>
      <c r="AJ128" s="848"/>
      <c r="AK128" s="849">
        <v>5750512</v>
      </c>
      <c r="AL128" s="847"/>
      <c r="AM128" s="847"/>
      <c r="AN128" s="847"/>
      <c r="AO128" s="848"/>
      <c r="AP128" s="850"/>
      <c r="AQ128" s="851"/>
      <c r="AR128" s="851"/>
      <c r="AS128" s="851"/>
      <c r="AT128" s="852"/>
      <c r="AU128" s="284"/>
      <c r="AV128" s="284"/>
      <c r="AW128" s="284"/>
      <c r="AX128" s="853" t="s">
        <v>512</v>
      </c>
      <c r="AY128" s="854"/>
      <c r="AZ128" s="854"/>
      <c r="BA128" s="854"/>
      <c r="BB128" s="854"/>
      <c r="BC128" s="854"/>
      <c r="BD128" s="854"/>
      <c r="BE128" s="855"/>
      <c r="BF128" s="832" t="s">
        <v>233</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513</v>
      </c>
      <c r="CQ128" s="774"/>
      <c r="CR128" s="774"/>
      <c r="CS128" s="774"/>
      <c r="CT128" s="774"/>
      <c r="CU128" s="774"/>
      <c r="CV128" s="774"/>
      <c r="CW128" s="774"/>
      <c r="CX128" s="774"/>
      <c r="CY128" s="774"/>
      <c r="CZ128" s="774"/>
      <c r="DA128" s="774"/>
      <c r="DB128" s="774"/>
      <c r="DC128" s="774"/>
      <c r="DD128" s="774"/>
      <c r="DE128" s="774"/>
      <c r="DF128" s="775"/>
      <c r="DG128" s="836">
        <v>303382</v>
      </c>
      <c r="DH128" s="837"/>
      <c r="DI128" s="837"/>
      <c r="DJ128" s="837"/>
      <c r="DK128" s="837"/>
      <c r="DL128" s="837">
        <v>280845</v>
      </c>
      <c r="DM128" s="837"/>
      <c r="DN128" s="837"/>
      <c r="DO128" s="837"/>
      <c r="DP128" s="837"/>
      <c r="DQ128" s="837">
        <v>166812</v>
      </c>
      <c r="DR128" s="837"/>
      <c r="DS128" s="837"/>
      <c r="DT128" s="837"/>
      <c r="DU128" s="837"/>
      <c r="DV128" s="838">
        <v>0.1</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514</v>
      </c>
      <c r="X129" s="823"/>
      <c r="Y129" s="823"/>
      <c r="Z129" s="824"/>
      <c r="AA129" s="825">
        <v>131196323</v>
      </c>
      <c r="AB129" s="826"/>
      <c r="AC129" s="826"/>
      <c r="AD129" s="826"/>
      <c r="AE129" s="827"/>
      <c r="AF129" s="828">
        <v>131713726</v>
      </c>
      <c r="AG129" s="826"/>
      <c r="AH129" s="826"/>
      <c r="AI129" s="826"/>
      <c r="AJ129" s="827"/>
      <c r="AK129" s="828">
        <v>133901840</v>
      </c>
      <c r="AL129" s="826"/>
      <c r="AM129" s="826"/>
      <c r="AN129" s="826"/>
      <c r="AO129" s="827"/>
      <c r="AP129" s="829"/>
      <c r="AQ129" s="830"/>
      <c r="AR129" s="830"/>
      <c r="AS129" s="830"/>
      <c r="AT129" s="831"/>
      <c r="AU129" s="286"/>
      <c r="AV129" s="286"/>
      <c r="AW129" s="286"/>
      <c r="AX129" s="795" t="s">
        <v>515</v>
      </c>
      <c r="AY129" s="796"/>
      <c r="AZ129" s="796"/>
      <c r="BA129" s="796"/>
      <c r="BB129" s="796"/>
      <c r="BC129" s="796"/>
      <c r="BD129" s="796"/>
      <c r="BE129" s="797"/>
      <c r="BF129" s="815" t="s">
        <v>459</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517</v>
      </c>
      <c r="X130" s="823"/>
      <c r="Y130" s="823"/>
      <c r="Z130" s="824"/>
      <c r="AA130" s="825">
        <v>17558675</v>
      </c>
      <c r="AB130" s="826"/>
      <c r="AC130" s="826"/>
      <c r="AD130" s="826"/>
      <c r="AE130" s="827"/>
      <c r="AF130" s="828">
        <v>17252989</v>
      </c>
      <c r="AG130" s="826"/>
      <c r="AH130" s="826"/>
      <c r="AI130" s="826"/>
      <c r="AJ130" s="827"/>
      <c r="AK130" s="828">
        <v>16949731</v>
      </c>
      <c r="AL130" s="826"/>
      <c r="AM130" s="826"/>
      <c r="AN130" s="826"/>
      <c r="AO130" s="827"/>
      <c r="AP130" s="829"/>
      <c r="AQ130" s="830"/>
      <c r="AR130" s="830"/>
      <c r="AS130" s="830"/>
      <c r="AT130" s="831"/>
      <c r="AU130" s="286"/>
      <c r="AV130" s="286"/>
      <c r="AW130" s="286"/>
      <c r="AX130" s="795" t="s">
        <v>518</v>
      </c>
      <c r="AY130" s="796"/>
      <c r="AZ130" s="796"/>
      <c r="BA130" s="796"/>
      <c r="BB130" s="796"/>
      <c r="BC130" s="796"/>
      <c r="BD130" s="796"/>
      <c r="BE130" s="797"/>
      <c r="BF130" s="798">
        <v>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519</v>
      </c>
      <c r="X131" s="806"/>
      <c r="Y131" s="806"/>
      <c r="Z131" s="807"/>
      <c r="AA131" s="808">
        <v>113637648</v>
      </c>
      <c r="AB131" s="809"/>
      <c r="AC131" s="809"/>
      <c r="AD131" s="809"/>
      <c r="AE131" s="810"/>
      <c r="AF131" s="811">
        <v>114460737</v>
      </c>
      <c r="AG131" s="809"/>
      <c r="AH131" s="809"/>
      <c r="AI131" s="809"/>
      <c r="AJ131" s="810"/>
      <c r="AK131" s="811">
        <v>116952109</v>
      </c>
      <c r="AL131" s="809"/>
      <c r="AM131" s="809"/>
      <c r="AN131" s="809"/>
      <c r="AO131" s="810"/>
      <c r="AP131" s="812"/>
      <c r="AQ131" s="813"/>
      <c r="AR131" s="813"/>
      <c r="AS131" s="813"/>
      <c r="AT131" s="814"/>
      <c r="AU131" s="286"/>
      <c r="AV131" s="286"/>
      <c r="AW131" s="286"/>
      <c r="AX131" s="773" t="s">
        <v>520</v>
      </c>
      <c r="AY131" s="774"/>
      <c r="AZ131" s="774"/>
      <c r="BA131" s="774"/>
      <c r="BB131" s="774"/>
      <c r="BC131" s="774"/>
      <c r="BD131" s="774"/>
      <c r="BE131" s="775"/>
      <c r="BF131" s="776">
        <v>37.299999999999997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521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522</v>
      </c>
      <c r="W132" s="786"/>
      <c r="X132" s="786"/>
      <c r="Y132" s="786"/>
      <c r="Z132" s="787"/>
      <c r="AA132" s="788">
        <v>2.3850458429999999</v>
      </c>
      <c r="AB132" s="789"/>
      <c r="AC132" s="789"/>
      <c r="AD132" s="789"/>
      <c r="AE132" s="790"/>
      <c r="AF132" s="791">
        <v>2.9698157539999999</v>
      </c>
      <c r="AG132" s="789"/>
      <c r="AH132" s="789"/>
      <c r="AI132" s="789"/>
      <c r="AJ132" s="790"/>
      <c r="AK132" s="791">
        <v>3.7136910460000001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523</v>
      </c>
      <c r="W133" s="765"/>
      <c r="X133" s="765"/>
      <c r="Y133" s="765"/>
      <c r="Z133" s="766"/>
      <c r="AA133" s="767">
        <v>2.2999999999999998</v>
      </c>
      <c r="AB133" s="768"/>
      <c r="AC133" s="768"/>
      <c r="AD133" s="768"/>
      <c r="AE133" s="769"/>
      <c r="AF133" s="767">
        <v>2.5</v>
      </c>
      <c r="AG133" s="768"/>
      <c r="AH133" s="768"/>
      <c r="AI133" s="768"/>
      <c r="AJ133" s="769"/>
      <c r="AK133" s="767">
        <v>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V0TQ+GzaSrFTOTTUrXMaKU7/2vyMONHp72Pv1GEIr2cQNqqdGXDRKTwJsba3gfB+3cGOU1+lDwc+7XP68xbgQ==" saltValue="xvR8bqs9H1HqvdQOSiQo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43" zoomScaleNormal="85" zoomScaleSheetLayoutView="100" workbookViewId="0">
      <selection activeCell="CN73" sqref="CN7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a0FCf3ArqgBJx+uMBvl9n5ZHR3Jq++JOiuEh2xPM5XsMsQ9MnpwpAXD4syWjHgPP3aEUIjGqLYMV8R00Cxi/w==" saltValue="sBPFKIiDIkWrXRqxKmlR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9" zoomScaleNormal="89"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LMaIKqAQW5o4do3D2DALH2qPbZzcurX+HX7K17wiBU8AoBUQPyZSXQvaqB5yP0d4FAJg+CNcjldIFyCGQCAmg==" saltValue="KLiCCQK8zpmCiNcIqL55A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E4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527</v>
      </c>
      <c r="AP7" s="305"/>
      <c r="AQ7" s="306" t="s">
        <v>528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529</v>
      </c>
      <c r="AQ8" s="312" t="s">
        <v>530</v>
      </c>
      <c r="AR8" s="313" t="s">
        <v>531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532</v>
      </c>
      <c r="AL9" s="1190"/>
      <c r="AM9" s="1190"/>
      <c r="AN9" s="1191"/>
      <c r="AO9" s="314">
        <v>34605179</v>
      </c>
      <c r="AP9" s="314">
        <v>57527</v>
      </c>
      <c r="AQ9" s="315">
        <v>62265</v>
      </c>
      <c r="AR9" s="316">
        <v>-7.6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533</v>
      </c>
      <c r="AL10" s="1190"/>
      <c r="AM10" s="1190"/>
      <c r="AN10" s="1191"/>
      <c r="AO10" s="317">
        <v>585</v>
      </c>
      <c r="AP10" s="317">
        <v>1</v>
      </c>
      <c r="AQ10" s="318">
        <v>1645</v>
      </c>
      <c r="AR10" s="319">
        <v>-99.9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534</v>
      </c>
      <c r="AL11" s="1190"/>
      <c r="AM11" s="1190"/>
      <c r="AN11" s="1191"/>
      <c r="AO11" s="317">
        <v>264794</v>
      </c>
      <c r="AP11" s="317">
        <v>440</v>
      </c>
      <c r="AQ11" s="318">
        <v>688</v>
      </c>
      <c r="AR11" s="319">
        <v>-36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535</v>
      </c>
      <c r="AL12" s="1190"/>
      <c r="AM12" s="1190"/>
      <c r="AN12" s="1191"/>
      <c r="AO12" s="317" t="s">
        <v>536</v>
      </c>
      <c r="AP12" s="317" t="s">
        <v>536</v>
      </c>
      <c r="AQ12" s="318">
        <v>24</v>
      </c>
      <c r="AR12" s="319" t="s">
        <v>536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537</v>
      </c>
      <c r="AL13" s="1190"/>
      <c r="AM13" s="1190"/>
      <c r="AN13" s="1191"/>
      <c r="AO13" s="317">
        <v>955272</v>
      </c>
      <c r="AP13" s="317">
        <v>1588</v>
      </c>
      <c r="AQ13" s="318">
        <v>2006</v>
      </c>
      <c r="AR13" s="319">
        <v>-20.8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538</v>
      </c>
      <c r="AL14" s="1190"/>
      <c r="AM14" s="1190"/>
      <c r="AN14" s="1191"/>
      <c r="AO14" s="317">
        <v>2013572</v>
      </c>
      <c r="AP14" s="317">
        <v>3347</v>
      </c>
      <c r="AQ14" s="318">
        <v>1357</v>
      </c>
      <c r="AR14" s="319">
        <v>146.6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539</v>
      </c>
      <c r="AL15" s="1193"/>
      <c r="AM15" s="1193"/>
      <c r="AN15" s="1194"/>
      <c r="AO15" s="317">
        <v>-2744680</v>
      </c>
      <c r="AP15" s="317">
        <v>-4563</v>
      </c>
      <c r="AQ15" s="318">
        <v>-3875</v>
      </c>
      <c r="AR15" s="319">
        <v>17.8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35094722</v>
      </c>
      <c r="AP16" s="317">
        <v>58341</v>
      </c>
      <c r="AQ16" s="318">
        <v>64110</v>
      </c>
      <c r="AR16" s="319">
        <v>-9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541</v>
      </c>
      <c r="AP20" s="326" t="s">
        <v>542</v>
      </c>
      <c r="AQ20" s="327" t="s">
        <v>543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544</v>
      </c>
      <c r="AL21" s="1196"/>
      <c r="AM21" s="1196"/>
      <c r="AN21" s="1197"/>
      <c r="AO21" s="330">
        <v>6.34</v>
      </c>
      <c r="AP21" s="331">
        <v>6.37</v>
      </c>
      <c r="AQ21" s="332">
        <v>-0.03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545</v>
      </c>
      <c r="AL22" s="1196"/>
      <c r="AM22" s="1196"/>
      <c r="AN22" s="1197"/>
      <c r="AO22" s="335">
        <v>99.5</v>
      </c>
      <c r="AP22" s="336">
        <v>99.7</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527</v>
      </c>
      <c r="AP30" s="305"/>
      <c r="AQ30" s="306" t="s">
        <v>528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529</v>
      </c>
      <c r="AQ31" s="312" t="s">
        <v>530</v>
      </c>
      <c r="AR31" s="313" t="s">
        <v>531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549</v>
      </c>
      <c r="AL32" s="1179"/>
      <c r="AM32" s="1179"/>
      <c r="AN32" s="1180"/>
      <c r="AO32" s="345">
        <v>23972332</v>
      </c>
      <c r="AP32" s="345">
        <v>39851</v>
      </c>
      <c r="AQ32" s="346">
        <v>36503</v>
      </c>
      <c r="AR32" s="347">
        <v>9.1999999999999993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550</v>
      </c>
      <c r="AL33" s="1179"/>
      <c r="AM33" s="1179"/>
      <c r="AN33" s="1180"/>
      <c r="AO33" s="345" t="s">
        <v>536</v>
      </c>
      <c r="AP33" s="345" t="s">
        <v>536</v>
      </c>
      <c r="AQ33" s="346">
        <v>3</v>
      </c>
      <c r="AR33" s="347" t="s">
        <v>536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551</v>
      </c>
      <c r="AL34" s="1179"/>
      <c r="AM34" s="1179"/>
      <c r="AN34" s="1180"/>
      <c r="AO34" s="345" t="s">
        <v>536</v>
      </c>
      <c r="AP34" s="345" t="s">
        <v>536</v>
      </c>
      <c r="AQ34" s="346">
        <v>76</v>
      </c>
      <c r="AR34" s="347" t="s">
        <v>536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552</v>
      </c>
      <c r="AL35" s="1179"/>
      <c r="AM35" s="1179"/>
      <c r="AN35" s="1180"/>
      <c r="AO35" s="345">
        <v>3010243</v>
      </c>
      <c r="AP35" s="345">
        <v>5004</v>
      </c>
      <c r="AQ35" s="346">
        <v>8582</v>
      </c>
      <c r="AR35" s="347">
        <v>-41.7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553</v>
      </c>
      <c r="AL36" s="1179"/>
      <c r="AM36" s="1179"/>
      <c r="AN36" s="1180"/>
      <c r="AO36" s="345" t="s">
        <v>536</v>
      </c>
      <c r="AP36" s="345" t="s">
        <v>536</v>
      </c>
      <c r="AQ36" s="346">
        <v>400</v>
      </c>
      <c r="AR36" s="347" t="s">
        <v>536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554</v>
      </c>
      <c r="AL37" s="1179"/>
      <c r="AM37" s="1179"/>
      <c r="AN37" s="1180"/>
      <c r="AO37" s="345">
        <v>60908</v>
      </c>
      <c r="AP37" s="345">
        <v>101</v>
      </c>
      <c r="AQ37" s="346">
        <v>747</v>
      </c>
      <c r="AR37" s="347">
        <v>-86.5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555</v>
      </c>
      <c r="AL38" s="1176"/>
      <c r="AM38" s="1176"/>
      <c r="AN38" s="1177"/>
      <c r="AO38" s="348" t="s">
        <v>536</v>
      </c>
      <c r="AP38" s="348" t="s">
        <v>536</v>
      </c>
      <c r="AQ38" s="349">
        <v>2</v>
      </c>
      <c r="AR38" s="337" t="s">
        <v>536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556</v>
      </c>
      <c r="AL39" s="1176"/>
      <c r="AM39" s="1176"/>
      <c r="AN39" s="1177"/>
      <c r="AO39" s="345">
        <v>-5750512</v>
      </c>
      <c r="AP39" s="345">
        <v>-9560</v>
      </c>
      <c r="AQ39" s="346">
        <v>-7844</v>
      </c>
      <c r="AR39" s="347">
        <v>21.9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557</v>
      </c>
      <c r="AL40" s="1179"/>
      <c r="AM40" s="1179"/>
      <c r="AN40" s="1180"/>
      <c r="AO40" s="345">
        <v>-16949731</v>
      </c>
      <c r="AP40" s="345">
        <v>-28177</v>
      </c>
      <c r="AQ40" s="346">
        <v>-28367</v>
      </c>
      <c r="AR40" s="347">
        <v>-0.7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4343240</v>
      </c>
      <c r="AP41" s="345">
        <v>7220</v>
      </c>
      <c r="AQ41" s="346">
        <v>10099</v>
      </c>
      <c r="AR41" s="347">
        <v>-28.5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527</v>
      </c>
      <c r="AN49" s="1186" t="s">
        <v>561</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562</v>
      </c>
      <c r="AO50" s="362" t="s">
        <v>563</v>
      </c>
      <c r="AP50" s="363" t="s">
        <v>564</v>
      </c>
      <c r="AQ50" s="364" t="s">
        <v>565</v>
      </c>
      <c r="AR50" s="365" t="s">
        <v>566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567</v>
      </c>
      <c r="AL51" s="358"/>
      <c r="AM51" s="366">
        <v>31277454</v>
      </c>
      <c r="AN51" s="367">
        <v>51553</v>
      </c>
      <c r="AO51" s="368">
        <v>-16.2</v>
      </c>
      <c r="AP51" s="369">
        <v>46395</v>
      </c>
      <c r="AQ51" s="370">
        <v>-8.8000000000000007</v>
      </c>
      <c r="AR51" s="371">
        <v>-7.4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568</v>
      </c>
      <c r="AM52" s="374">
        <v>19012707</v>
      </c>
      <c r="AN52" s="375">
        <v>31338</v>
      </c>
      <c r="AO52" s="376">
        <v>1</v>
      </c>
      <c r="AP52" s="377">
        <v>26304</v>
      </c>
      <c r="AQ52" s="378">
        <v>-5.4</v>
      </c>
      <c r="AR52" s="379">
        <v>6.4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569</v>
      </c>
      <c r="AL53" s="358"/>
      <c r="AM53" s="366">
        <v>32296827</v>
      </c>
      <c r="AN53" s="367">
        <v>53339</v>
      </c>
      <c r="AO53" s="368">
        <v>3.5</v>
      </c>
      <c r="AP53" s="369">
        <v>48088</v>
      </c>
      <c r="AQ53" s="370">
        <v>3.6</v>
      </c>
      <c r="AR53" s="371">
        <v>-0.1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568</v>
      </c>
      <c r="AM54" s="374">
        <v>20379498</v>
      </c>
      <c r="AN54" s="375">
        <v>33657</v>
      </c>
      <c r="AO54" s="376">
        <v>7.4</v>
      </c>
      <c r="AP54" s="377">
        <v>25183</v>
      </c>
      <c r="AQ54" s="378">
        <v>-4.3</v>
      </c>
      <c r="AR54" s="379">
        <v>11.7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570</v>
      </c>
      <c r="AL55" s="358"/>
      <c r="AM55" s="366">
        <v>31205684</v>
      </c>
      <c r="AN55" s="367">
        <v>51611</v>
      </c>
      <c r="AO55" s="368">
        <v>-3.2</v>
      </c>
      <c r="AP55" s="369">
        <v>46457</v>
      </c>
      <c r="AQ55" s="370">
        <v>-3.4</v>
      </c>
      <c r="AR55" s="371">
        <v>0.2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568</v>
      </c>
      <c r="AM56" s="374">
        <v>18977435</v>
      </c>
      <c r="AN56" s="375">
        <v>31387</v>
      </c>
      <c r="AO56" s="376">
        <v>-6.7</v>
      </c>
      <c r="AP56" s="377">
        <v>24020</v>
      </c>
      <c r="AQ56" s="378">
        <v>-4.5999999999999996</v>
      </c>
      <c r="AR56" s="379">
        <v>-2.1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571</v>
      </c>
      <c r="AL57" s="358"/>
      <c r="AM57" s="366">
        <v>40289042</v>
      </c>
      <c r="AN57" s="367">
        <v>66874</v>
      </c>
      <c r="AO57" s="368">
        <v>29.6</v>
      </c>
      <c r="AP57" s="369">
        <v>51849</v>
      </c>
      <c r="AQ57" s="370">
        <v>11.6</v>
      </c>
      <c r="AR57" s="371">
        <v>18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568</v>
      </c>
      <c r="AM58" s="374">
        <v>20818589</v>
      </c>
      <c r="AN58" s="375">
        <v>34556</v>
      </c>
      <c r="AO58" s="376">
        <v>10.1</v>
      </c>
      <c r="AP58" s="377">
        <v>26326</v>
      </c>
      <c r="AQ58" s="378">
        <v>9.6</v>
      </c>
      <c r="AR58" s="379">
        <v>0.5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572</v>
      </c>
      <c r="AL59" s="358"/>
      <c r="AM59" s="366">
        <v>48587714</v>
      </c>
      <c r="AN59" s="367">
        <v>80771</v>
      </c>
      <c r="AO59" s="368">
        <v>20.8</v>
      </c>
      <c r="AP59" s="369">
        <v>52191</v>
      </c>
      <c r="AQ59" s="370">
        <v>0.7</v>
      </c>
      <c r="AR59" s="371">
        <v>20.100000000000001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568</v>
      </c>
      <c r="AM60" s="374">
        <v>17977754</v>
      </c>
      <c r="AN60" s="375">
        <v>29886</v>
      </c>
      <c r="AO60" s="376">
        <v>-13.5</v>
      </c>
      <c r="AP60" s="377">
        <v>26807</v>
      </c>
      <c r="AQ60" s="378">
        <v>1.8</v>
      </c>
      <c r="AR60" s="379">
        <v>-15.3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573</v>
      </c>
      <c r="AL61" s="380"/>
      <c r="AM61" s="381">
        <v>36731344</v>
      </c>
      <c r="AN61" s="382">
        <v>60830</v>
      </c>
      <c r="AO61" s="383">
        <v>6.9</v>
      </c>
      <c r="AP61" s="384">
        <v>48996</v>
      </c>
      <c r="AQ61" s="385">
        <v>0.7</v>
      </c>
      <c r="AR61" s="371">
        <v>6.2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568</v>
      </c>
      <c r="AM62" s="374">
        <v>19433197</v>
      </c>
      <c r="AN62" s="375">
        <v>32165</v>
      </c>
      <c r="AO62" s="376">
        <v>-0.3</v>
      </c>
      <c r="AP62" s="377">
        <v>25728</v>
      </c>
      <c r="AQ62" s="378">
        <v>-0.6</v>
      </c>
      <c r="AR62" s="379">
        <v>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KcHtV8JPehFpjXygOALEwzBPLp3n+qrrj9x99aVs6JyXWc17nVJq8e9r2S5kPilcPw/2VxYqrxuDb/7azlYRA==" saltValue="AeV1b89mQq/4TWkDNxHnT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575</v>
      </c>
    </row>
    <row r="120" spans="125:125" ht="13.5" hidden="1" customHeight="1" x14ac:dyDescent="0.15"/>
    <row r="121" spans="125:125" ht="13.5" hidden="1" customHeight="1" x14ac:dyDescent="0.15">
      <c r="DU121" s="292"/>
    </row>
  </sheetData>
  <sheetProtection algorithmName="SHA-512" hashValue="p5WZxlnzuYn+laO2bxGGMUsQkOd213WjOwgUEwlSBvyu43zrpvqORqZsOBvubjDEDWxfgfFtZ5uzsP0Xrz0LxA==" saltValue="T99KOqQJ/RplZmq+777C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election activeCell="B108" sqref="B108"/>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576</v>
      </c>
    </row>
  </sheetData>
  <sheetProtection algorithmName="SHA-512" hashValue="+lJWyATfZ51K7VLyZwUu1xdhtmofg+88vUBpwh+4kNllofVMGMGh+tUbSuACjlC4dRXMOF0pRyPbQGa1g3i9iA==" saltValue="AXKuAwe+nkEWlWe0F8pw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E41" zoomScale="87" zoomScaleNormal="8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200" t="s">
        <v>3</v>
      </c>
      <c r="D47" s="1200"/>
      <c r="E47" s="1201"/>
      <c r="F47" s="11">
        <v>9.42</v>
      </c>
      <c r="G47" s="12">
        <v>9.39</v>
      </c>
      <c r="H47" s="12">
        <v>8.17</v>
      </c>
      <c r="I47" s="12">
        <v>6.62</v>
      </c>
      <c r="J47" s="13">
        <v>7.51</v>
      </c>
    </row>
    <row r="48" spans="2:10" ht="57.75" customHeight="1" x14ac:dyDescent="0.15">
      <c r="B48" s="14"/>
      <c r="C48" s="1202" t="s">
        <v>4</v>
      </c>
      <c r="D48" s="1202"/>
      <c r="E48" s="1203"/>
      <c r="F48" s="15">
        <v>4.47</v>
      </c>
      <c r="G48" s="16">
        <v>4.51</v>
      </c>
      <c r="H48" s="16">
        <v>4.54</v>
      </c>
      <c r="I48" s="16">
        <v>3.35</v>
      </c>
      <c r="J48" s="17">
        <v>3.37</v>
      </c>
    </row>
    <row r="49" spans="2:10" ht="57.75" customHeight="1" thickBot="1" x14ac:dyDescent="0.2">
      <c r="B49" s="18"/>
      <c r="C49" s="1204" t="s">
        <v>5</v>
      </c>
      <c r="D49" s="1204"/>
      <c r="E49" s="1205"/>
      <c r="F49" s="19" t="s">
        <v>582</v>
      </c>
      <c r="G49" s="20">
        <v>0.06</v>
      </c>
      <c r="H49" s="20" t="s">
        <v>583</v>
      </c>
      <c r="I49" s="20" t="s">
        <v>584</v>
      </c>
      <c r="J49" s="21">
        <v>1.07</v>
      </c>
    </row>
    <row r="50" spans="2:10" ht="13.5" customHeight="1" x14ac:dyDescent="0.15"/>
  </sheetData>
  <sheetProtection algorithmName="SHA-512" hashValue="24zoV2uST825UwR5z+Ln+hOeubX68rj2IZ/12pY718V5KufWDQS9nQQQU/5XrlE1ulmG036nVGWDuVK4gndC5g==" saltValue="Ns2uK5eZz9wwV0qsTtks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2022-03-04T01:00:49Z</cp:lastPrinted>
  <dcterms:created xsi:type="dcterms:W3CDTF">2022-02-02T07:35:06Z</dcterms:created>
  <dcterms:modified xsi:type="dcterms:W3CDTF">2022-03-04T10:28:32Z</dcterms:modified>
  <cp:category/>
</cp:coreProperties>
</file>