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uidoukensetsu\Desktop\"/>
    </mc:Choice>
  </mc:AlternateContent>
  <bookViews>
    <workbookView xWindow="0" yWindow="0" windowWidth="20490" windowHeight="7530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/>
</workbook>
</file>

<file path=xl/calcChain.xml><?xml version="1.0" encoding="utf-8"?>
<calcChain xmlns="http://schemas.openxmlformats.org/spreadsheetml/2006/main">
  <c r="C17" i="8" l="1"/>
  <c r="C8" i="8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D8" i="8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<sst xmlns="http://schemas.openxmlformats.org/spreadsheetml/2006/main" count="395" uniqueCount="32">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</sst>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/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AC10" sqref="AC10:AC12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16</v>
      </c>
      <c r="M1" s="58"/>
      <c r="AG1" s="15" t="s">
        <v>17</v>
      </c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22</v>
      </c>
      <c r="Z2" s="110"/>
      <c r="AB2" s="111" t="s">
        <v>23</v>
      </c>
      <c r="AC2" s="109"/>
      <c r="AD2" s="109"/>
      <c r="AE2" s="109"/>
      <c r="AF2" s="109"/>
      <c r="AG2" s="8" t="s">
        <v>24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19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252</v>
      </c>
      <c r="V3" s="115"/>
      <c r="W3" s="116">
        <f>+AG11+AG20+AG29+AG38+AG47+AG56+AG65+AG74+AG83</f>
        <v>0</v>
      </c>
      <c r="X3" s="113"/>
      <c r="Y3" s="117">
        <f>+W3/U3</f>
        <v>0</v>
      </c>
      <c r="Z3" s="118"/>
      <c r="AB3" s="119" t="s">
        <v>5</v>
      </c>
      <c r="AC3" s="120"/>
      <c r="AD3" s="120"/>
      <c r="AE3" s="120"/>
      <c r="AF3" s="120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62" t="s">
        <v>18</v>
      </c>
      <c r="C4" s="62"/>
      <c r="D4" s="62"/>
      <c r="E4" s="62"/>
      <c r="F4" s="1" t="s">
        <v>19</v>
      </c>
      <c r="G4" s="97" t="s">
        <v>28</v>
      </c>
      <c r="H4" s="98"/>
      <c r="I4" s="98"/>
      <c r="J4" s="99"/>
      <c r="R4" s="2"/>
      <c r="S4" s="100" t="s">
        <v>10</v>
      </c>
      <c r="T4" s="101"/>
      <c r="U4" s="102">
        <f>+U3</f>
        <v>252</v>
      </c>
      <c r="V4" s="103"/>
      <c r="W4" s="104">
        <f>+AG13+AG22+AG31+AG40+AG49+AG58+AG67+AG76+AG85</f>
        <v>0</v>
      </c>
      <c r="X4" s="101"/>
      <c r="Y4" s="105">
        <f>+W4/U4</f>
        <v>0</v>
      </c>
      <c r="Z4" s="106"/>
      <c r="AB4" s="90" t="s">
        <v>6</v>
      </c>
      <c r="AC4" s="91"/>
      <c r="AD4" s="91"/>
      <c r="AE4" s="91"/>
      <c r="AF4" s="91"/>
      <c r="AG4" s="55">
        <f>+AI4-W4</f>
        <v>63</v>
      </c>
      <c r="AI4" s="52">
        <f>ROUNDUP(+U4*0.25,0)</f>
        <v>63</v>
      </c>
    </row>
    <row r="5" spans="2:35" ht="13.5" customHeight="1" x14ac:dyDescent="0.15">
      <c r="B5" s="63" t="s">
        <v>27</v>
      </c>
      <c r="C5" s="63"/>
      <c r="D5" s="63"/>
      <c r="E5" s="63"/>
      <c r="F5" s="1" t="s">
        <v>19</v>
      </c>
      <c r="G5" s="92"/>
      <c r="H5" s="92"/>
      <c r="I5" s="92"/>
      <c r="J5" s="92"/>
      <c r="L5" s="93" t="s">
        <v>1</v>
      </c>
      <c r="M5" s="93"/>
      <c r="N5" s="93"/>
      <c r="O5" s="1" t="s">
        <v>19</v>
      </c>
      <c r="P5" s="94" t="e">
        <f>+G5-G4+1</f>
        <v>#VALUE!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76">
        <v>1</v>
      </c>
      <c r="AG8" s="77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31</v>
      </c>
      <c r="AG9" s="8">
        <f>+COUNTA(C13:AD13)</f>
        <v>0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</v>
      </c>
    </row>
    <row r="13" spans="2:35" x14ac:dyDescent="0.15">
      <c r="B13" s="59" t="s">
        <v>30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31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</v>
      </c>
    </row>
    <row r="22" spans="2:33" x14ac:dyDescent="0.15">
      <c r="B22" s="60" t="s">
        <v>30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31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</v>
      </c>
    </row>
    <row r="31" spans="2:33" x14ac:dyDescent="0.15">
      <c r="B31" s="59" t="s">
        <v>30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31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</v>
      </c>
    </row>
    <row r="40" spans="2:33" x14ac:dyDescent="0.15">
      <c r="B40" s="60" t="s">
        <v>30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31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</v>
      </c>
    </row>
    <row r="49" spans="2:33" x14ac:dyDescent="0.15">
      <c r="B49" s="59" t="s">
        <v>30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31</v>
      </c>
      <c r="AG54" s="8">
        <f>+COUNTA(C58:AD58)</f>
        <v>0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</v>
      </c>
    </row>
    <row r="58" spans="2:33" x14ac:dyDescent="0.15">
      <c r="B58" s="60" t="s">
        <v>30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31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</v>
      </c>
    </row>
    <row r="67" spans="2:33" x14ac:dyDescent="0.15">
      <c r="B67" s="59" t="s">
        <v>30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31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</v>
      </c>
    </row>
    <row r="76" spans="2:33" x14ac:dyDescent="0.15">
      <c r="B76" s="60" t="s">
        <v>30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31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</v>
      </c>
    </row>
    <row r="85" spans="2:33" x14ac:dyDescent="0.15">
      <c r="B85" s="59" t="s">
        <v>30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67:AD67 C85:AD85 C40:AD40 C58:AD58 C76:AD76">
      <formula1>"中止,夏休,冬休"</formula1>
    </dataValidation>
    <dataValidation type="list" showInputMessage="1" showErrorMessage="1" sqref="C14:AD14 C23:AD23 C32:AD32 C50:AD50 C68:AD68 C86:AD86 C41:AD41 C59:AD59 C77:AD77">
      <formula1>"休"</formula1>
    </dataValidation>
    <dataValidation type="list" showInputMessage="1" showErrorMessage="1" sqref="C15:AD15 C24:AD24 C33:AD33 C51:AD51 C69:AD69 C87:AD87 C42:AD42 C60:AD60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AI15" sqref="AI15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16</v>
      </c>
      <c r="M1" s="58" t="s">
        <v>26</v>
      </c>
      <c r="AG1" s="15" t="s">
        <v>17</v>
      </c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22</v>
      </c>
      <c r="Z2" s="110"/>
      <c r="AB2" s="111" t="s">
        <v>23</v>
      </c>
      <c r="AC2" s="109"/>
      <c r="AD2" s="109"/>
      <c r="AE2" s="109"/>
      <c r="AF2" s="109"/>
      <c r="AG2" s="8" t="s">
        <v>24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19</v>
      </c>
      <c r="G3" s="57" t="s">
        <v>29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241</v>
      </c>
      <c r="V3" s="115"/>
      <c r="W3" s="116">
        <f>+AG11+AG20+AG29+AG38+AG47+AG56+AG65+AG74+AG83</f>
        <v>69</v>
      </c>
      <c r="X3" s="113"/>
      <c r="Y3" s="117">
        <f>+W3/U3</f>
        <v>0.2863070539419087</v>
      </c>
      <c r="Z3" s="118"/>
      <c r="AB3" s="119" t="s">
        <v>5</v>
      </c>
      <c r="AC3" s="120"/>
      <c r="AD3" s="120"/>
      <c r="AE3" s="120"/>
      <c r="AF3" s="120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62" t="s">
        <v>18</v>
      </c>
      <c r="C4" s="62"/>
      <c r="D4" s="62"/>
      <c r="E4" s="62"/>
      <c r="F4" s="1" t="s">
        <v>19</v>
      </c>
      <c r="G4" s="121">
        <v>43668</v>
      </c>
      <c r="H4" s="122"/>
      <c r="I4" s="122"/>
      <c r="J4" s="123"/>
      <c r="R4" s="2"/>
      <c r="S4" s="100" t="s">
        <v>10</v>
      </c>
      <c r="T4" s="101"/>
      <c r="U4" s="102">
        <f>+U3</f>
        <v>241</v>
      </c>
      <c r="V4" s="103"/>
      <c r="W4" s="104">
        <f>+AG13+AG22+AG31+AG40+AG49+AG58+AG67+AG76+AG85</f>
        <v>58</v>
      </c>
      <c r="X4" s="101"/>
      <c r="Y4" s="105">
        <f>+W4/U4</f>
        <v>0.24066390041493776</v>
      </c>
      <c r="Z4" s="106"/>
      <c r="AB4" s="90" t="s">
        <v>6</v>
      </c>
      <c r="AC4" s="91"/>
      <c r="AD4" s="91"/>
      <c r="AE4" s="91"/>
      <c r="AF4" s="91"/>
      <c r="AG4" s="55">
        <f>+AI4-W4</f>
        <v>3</v>
      </c>
      <c r="AI4" s="52">
        <f>ROUNDUP(+U4*0.25,0)</f>
        <v>61</v>
      </c>
    </row>
    <row r="5" spans="2:35" ht="13.5" customHeight="1" x14ac:dyDescent="0.15">
      <c r="B5" s="63" t="s">
        <v>27</v>
      </c>
      <c r="C5" s="63"/>
      <c r="D5" s="63"/>
      <c r="E5" s="63"/>
      <c r="F5" s="1" t="s">
        <v>19</v>
      </c>
      <c r="G5" s="92">
        <v>43917</v>
      </c>
      <c r="H5" s="92"/>
      <c r="I5" s="92"/>
      <c r="J5" s="92"/>
      <c r="L5" s="93" t="s">
        <v>1</v>
      </c>
      <c r="M5" s="93"/>
      <c r="N5" s="93"/>
      <c r="O5" s="1" t="s">
        <v>19</v>
      </c>
      <c r="P5" s="94">
        <f>+G5-G4+1</f>
        <v>250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76">
        <v>1</v>
      </c>
      <c r="AG8" s="77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31</v>
      </c>
      <c r="AG9" s="8">
        <f>+COUNTA(C13:AD13)</f>
        <v>3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30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20</v>
      </c>
      <c r="Z13" s="24" t="s">
        <v>20</v>
      </c>
      <c r="AA13" s="24" t="s">
        <v>20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30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30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25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30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30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30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30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30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30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25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30</v>
      </c>
      <c r="AG54" s="8">
        <f>+COUNTA(C58:AD58)</f>
        <v>6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30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21</v>
      </c>
      <c r="X58" s="35" t="s">
        <v>21</v>
      </c>
      <c r="Y58" s="35" t="s">
        <v>21</v>
      </c>
      <c r="Z58" s="35" t="s">
        <v>21</v>
      </c>
      <c r="AA58" s="35" t="s">
        <v>21</v>
      </c>
      <c r="AB58" s="35" t="s">
        <v>21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30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30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30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30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25</v>
      </c>
      <c r="Z78" s="42" t="s">
        <v>25</v>
      </c>
      <c r="AA78" s="42" t="s">
        <v>25</v>
      </c>
      <c r="AB78" s="42" t="s">
        <v>25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30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30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25</v>
      </c>
      <c r="D87" s="30" t="s">
        <v>25</v>
      </c>
      <c r="E87" s="30" t="s">
        <v>25</v>
      </c>
      <c r="F87" s="30" t="s">
        <v>25</v>
      </c>
      <c r="G87" s="30" t="s">
        <v>25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7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">
      <formula1>"中止,夏休,冬休"</formula1>
    </dataValidation>
    <dataValidation type="list" showInputMessage="1" showErrorMessage="1" sqref="C87:AD87">
      <formula1>"休,雨"</formula1>
    </dataValidation>
    <dataValidation type="list" showInputMessage="1" showErrorMessage="1" sqref="C13:AD13 C22:AD22 C31:AD31 C40:AD40 C49:AD49 C58:AD58 C67:AD67 C76:AD76">
      <formula1>"中止,夏休,冬休"</formula1>
    </dataValidation>
    <dataValidation type="list" showInputMessage="1" showErrorMessage="1" sqref="C14:AD14 C23:AD23 C32:AD32 C41:AD41 C50:AD50 C59:AD59 C68:AD68 C77:AD77 C86:AD86">
      <formula1>"休"</formula1>
    </dataValidation>
    <dataValidation type="list" showInputMessage="1" showErrorMessage="1" sqref="C15:AD15 C24:AD24 C33:AD33 C42:AD42 C51:AD51 C60:AD60 C69:AD69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2020-04-10T09:20:25Z</cp:lastPrinted>
  <dcterms:created xsi:type="dcterms:W3CDTF">2018-12-07T04:03:56Z</dcterms:created>
  <dcterms:modified xsi:type="dcterms:W3CDTF">2020-06-30T01:18:54Z</dcterms:modified>
</cp:coreProperties>
</file>