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095" windowWidth="20520" windowHeight="4155" tabRatio="862" activeTab="0"/>
  </bookViews>
  <sheets>
    <sheet name="１職員配置・屋外遊戯場・設備" sheetId="1" r:id="rId1"/>
    <sheet name="２職員名簿" sheetId="2" r:id="rId2"/>
    <sheet name="ア 保育室等2階以上設置要件　" sheetId="3" r:id="rId3"/>
    <sheet name="イ 外部搬入要件　" sheetId="4" r:id="rId4"/>
    <sheet name="※提出不要※　職員配置 1【必要人員等】" sheetId="5" r:id="rId5"/>
    <sheet name="※提出不要※　施設・設備 2【必要面積】" sheetId="6" r:id="rId6"/>
    <sheet name="※提出不要※　試算職員配置 1【必要人員等】" sheetId="7" r:id="rId7"/>
    <sheet name="※提出不要※　試算施設・設備 2【必要面積】" sheetId="8" r:id="rId8"/>
  </sheets>
  <definedNames>
    <definedName name="_xlfn.CHISQ.DIST.RT" hidden="1">#NAME?</definedName>
    <definedName name="_xlnm.Print_Area" localSheetId="5">'※提出不要※　施設・設備 2【必要面積】'!$B$1:$W$34</definedName>
    <definedName name="_xlnm.Print_Area" localSheetId="7">'※提出不要※　試算施設・設備 2【必要面積】'!$B$1:$W$34</definedName>
    <definedName name="_xlnm.Print_Area" localSheetId="6">'※提出不要※　試算職員配置 1【必要人員等】'!$B$1:$L$14</definedName>
    <definedName name="_xlnm.Print_Area" localSheetId="4">'※提出不要※　職員配置 1【必要人員等】'!$B$1:$L$14</definedName>
    <definedName name="_xlnm.Print_Area" localSheetId="0">'１職員配置・屋外遊戯場・設備'!$B$1:$S$49</definedName>
    <definedName name="_xlnm.Print_Area" localSheetId="1">'２職員名簿'!$B$1:$J$69</definedName>
    <definedName name="_xlnm.Print_Area" localSheetId="2">'ア 保育室等2階以上設置要件　'!$A$1:$J$22</definedName>
    <definedName name="_xlnm.Print_Area" localSheetId="3">'イ 外部搬入要件　'!$A$1:$E$14</definedName>
    <definedName name="_xlnm.Print_Titles" localSheetId="1">'２職員名簿'!$4:$4</definedName>
    <definedName name="_xlnm.Print_Titles" localSheetId="2">'ア 保育室等2階以上設置要件　'!$4:$4</definedName>
  </definedNames>
  <calcPr fullCalcOnLoad="1"/>
</workbook>
</file>

<file path=xl/comments1.xml><?xml version="1.0" encoding="utf-8"?>
<comments xmlns="http://schemas.openxmlformats.org/spreadsheetml/2006/main">
  <authors>
    <author>鹿児島市</author>
    <author>user</author>
  </authors>
  <commentList>
    <comment ref="K32" authorId="0">
      <text>
        <r>
          <rPr>
            <b/>
            <sz val="9"/>
            <rFont val="ＭＳ Ｐゴシック"/>
            <family val="3"/>
          </rPr>
          <t>保育士と定員を変更した場合、必要な数、適否が表示されます。
この試算の欄については、特に入力は不要です。</t>
        </r>
        <r>
          <rPr>
            <sz val="9"/>
            <rFont val="ＭＳ Ｐゴシック"/>
            <family val="3"/>
          </rPr>
          <t xml:space="preserve">
</t>
        </r>
      </text>
    </comment>
    <comment ref="P7" authorId="0">
      <text>
        <r>
          <rPr>
            <b/>
            <sz val="9"/>
            <rFont val="ＭＳ Ｐゴシック"/>
            <family val="3"/>
          </rPr>
          <t>保育士の適否の記載については、
・「各年齢区分」　必要な数の整数値以上は「-」、整数値未満は「△」
・「計」　必要な数以上は「○」、未満は「×」
としている。</t>
        </r>
      </text>
    </comment>
    <comment ref="E26" authorId="1">
      <text>
        <r>
          <rPr>
            <b/>
            <sz val="9"/>
            <rFont val="ＭＳ Ｐゴシック"/>
            <family val="3"/>
          </rPr>
          <t>〔補足〕</t>
        </r>
        <r>
          <rPr>
            <sz val="9"/>
            <rFont val="ＭＳ Ｐゴシック"/>
            <family val="3"/>
          </rPr>
          <t xml:space="preserve">
①専用→遊戯室として使用。
②保育室と兼用→必要に応じてどちらの用途でも使用している。
（例）通常保育室として使用しているが、行事があるときは遊戯室として使用している　等
※この場合、遊戯室には算入せず、保育室に算入する。
③専用・兼用→「遊戯室専用部分」と「保育室との兼用部分」に分けている。
（例）100㎡の部屋のうち、60㎡を遊戯室専用部分、40㎡を保育室と兼用して使用している　等　
※この場合、60㎡を遊戯室、40㎡を保育室に算入する。</t>
        </r>
      </text>
    </comment>
  </commentList>
</comments>
</file>

<file path=xl/comments8.xml><?xml version="1.0" encoding="utf-8"?>
<comments xmlns="http://schemas.openxmlformats.org/spreadsheetml/2006/main">
  <authors>
    <author>鹿児島市</author>
  </authors>
  <commentList>
    <comment ref="L13" authorId="0">
      <text>
        <r>
          <rPr>
            <sz val="9"/>
            <rFont val="ＭＳ Ｐゴシック"/>
            <family val="3"/>
          </rPr>
          <t>ほふくしない２歳未満児＞１歳児定員 → A
　　　　　　　A　　　　　　　　　　　　　B
そうでないとき → B</t>
        </r>
      </text>
    </comment>
    <comment ref="M13" authorId="0">
      <text>
        <r>
          <rPr>
            <b/>
            <sz val="9"/>
            <rFont val="ＭＳ Ｐゴシック"/>
            <family val="3"/>
          </rPr>
          <t>０・１歳児定員-左欄</t>
        </r>
      </text>
    </comment>
  </commentList>
</comments>
</file>

<file path=xl/sharedStrings.xml><?xml version="1.0" encoding="utf-8"?>
<sst xmlns="http://schemas.openxmlformats.org/spreadsheetml/2006/main" count="388" uniqueCount="264">
  <si>
    <t>ほふく室</t>
  </si>
  <si>
    <t>計</t>
  </si>
  <si>
    <t>3.3㎡/人</t>
  </si>
  <si>
    <t>1.98㎡/人</t>
  </si>
  <si>
    <t>０歳</t>
  </si>
  <si>
    <t>①</t>
  </si>
  <si>
    <t>１歳</t>
  </si>
  <si>
    <t>２歳</t>
  </si>
  <si>
    <t>②</t>
  </si>
  <si>
    <t>　　</t>
  </si>
  <si>
    <t xml:space="preserve"> 乳児室</t>
  </si>
  <si>
    <t>基　準　面　積</t>
  </si>
  <si>
    <t>人数（イ）
×3.3</t>
  </si>
  <si>
    <t>満２歳未満</t>
  </si>
  <si>
    <t>満２歳以上</t>
  </si>
  <si>
    <t xml:space="preserve"> ⑤（②×1.98）</t>
  </si>
  <si>
    <t>保育室又は遊戯室</t>
  </si>
  <si>
    <t xml:space="preserve"> ⑬　　　　㎡</t>
  </si>
  <si>
    <t xml:space="preserve"> ⑮　　　　㎡ </t>
  </si>
  <si>
    <t xml:space="preserve"> ⑭　　　　㎡</t>
  </si>
  <si>
    <t>乳児室（ｃ）・ほふく室（Ｄ）
・保育室又は遊戯室（Ｅ）
必要面積</t>
  </si>
  <si>
    <t>（Ｂ）〔⑰〕</t>
  </si>
  <si>
    <t>（Ｃ）〔⑬〕</t>
  </si>
  <si>
    <t>（Ｄ）〔⑭〕</t>
  </si>
  <si>
    <t>（Ｅ）〔⑮+⑯〕</t>
  </si>
  <si>
    <t>区分</t>
  </si>
  <si>
    <t>要件</t>
  </si>
  <si>
    <t>番号</t>
  </si>
  <si>
    <t>名称</t>
  </si>
  <si>
    <t>所在地</t>
  </si>
  <si>
    <t>【委託予定事業者】</t>
  </si>
  <si>
    <t>１　屋内階段
２　屋外階段</t>
  </si>
  <si>
    <t>常用</t>
  </si>
  <si>
    <t>避難用</t>
  </si>
  <si>
    <t>４階
以上</t>
  </si>
  <si>
    <t xml:space="preserve">　非常警報器具又は非常警報設備及び消防機関へ火災を通報する設備が設けられていること。  </t>
  </si>
  <si>
    <t>配置基準</t>
  </si>
  <si>
    <t>計</t>
  </si>
  <si>
    <t>（人）</t>
  </si>
  <si>
    <t>０歳児</t>
  </si>
  <si>
    <r>
      <t>3</t>
    </r>
    <r>
      <rPr>
        <sz val="11"/>
        <rFont val="ＭＳ Ｐゴシック"/>
        <family val="3"/>
      </rPr>
      <t>:1</t>
    </r>
  </si>
  <si>
    <r>
      <t>6</t>
    </r>
    <r>
      <rPr>
        <sz val="11"/>
        <rFont val="ＭＳ Ｐゴシック"/>
        <family val="3"/>
      </rPr>
      <t>:1</t>
    </r>
  </si>
  <si>
    <t>２歳児</t>
  </si>
  <si>
    <t xml:space="preserve"> 計</t>
  </si>
  <si>
    <t>＝必要な職員数（小数点1位を四捨五入）</t>
  </si>
  <si>
    <t>面積(㎡)</t>
  </si>
  <si>
    <t>保育を必要(2号・3号)</t>
  </si>
  <si>
    <t>区分</t>
  </si>
  <si>
    <t>計</t>
  </si>
  <si>
    <t>(必要な数)</t>
  </si>
  <si>
    <t>（人）</t>
  </si>
  <si>
    <t>(必要な面積)</t>
  </si>
  <si>
    <t>（㎡）</t>
  </si>
  <si>
    <t>１歳児</t>
  </si>
  <si>
    <t>・ほふくしない2歳未満児
・ほふくする2歳未満児</t>
  </si>
  <si>
    <t>（人）</t>
  </si>
  <si>
    <t>設備</t>
  </si>
  <si>
    <t xml:space="preserve">
区分</t>
  </si>
  <si>
    <t>人数</t>
  </si>
  <si>
    <t>３歳未満児数に応じた面積</t>
  </si>
  <si>
    <t>満３歳以上</t>
  </si>
  <si>
    <t>２階に設ける場合</t>
  </si>
  <si>
    <t>３階以上に設ける場合</t>
  </si>
  <si>
    <t>幼稚園特例適用時は、適用無し</t>
  </si>
  <si>
    <t>２階</t>
  </si>
  <si>
    <t>３階</t>
  </si>
  <si>
    <t>１　建築基準法施行令第１２３条第１項各号又は同条第３項各号に規定する構造の屋内階段
２　建築基準法施行令第１２３条第２項各号に規定する構造の屋外階段</t>
  </si>
  <si>
    <t>　壁及び天井の室内に面する部分の仕上げを不燃材料でしていること。</t>
  </si>
  <si>
    <t xml:space="preserve">　カーテン、敷物、建具等で可燃性のものについて防炎処理が施されていること。 </t>
  </si>
  <si>
    <t>必要な職員数</t>
  </si>
  <si>
    <t>１　建築基準法施行令第１２３条第１項各号又は同条第３項各号に規定する構造の屋内階段
２　屋外階段</t>
  </si>
  <si>
    <t>確認欄</t>
  </si>
  <si>
    <t>確認欄</t>
  </si>
  <si>
    <t>　保育室等が設けられている次の表の左欄に掲げる階に応じ、同表の中欄に掲げる区分ごとに、それぞれ同表の右欄に掲げる設備が１以上設けられていること。</t>
  </si>
  <si>
    <t>２歳未満の数チェック</t>
  </si>
  <si>
    <t xml:space="preserve"> </t>
  </si>
  <si>
    <t>０歳児</t>
  </si>
  <si>
    <t>定員</t>
  </si>
  <si>
    <t>職員配置</t>
  </si>
  <si>
    <t>屋外遊戯場</t>
  </si>
  <si>
    <t>保育士</t>
  </si>
  <si>
    <t>保育士
（人）</t>
  </si>
  <si>
    <t>（参考）</t>
  </si>
  <si>
    <t>試算定員</t>
  </si>
  <si>
    <t>室数(室)等</t>
  </si>
  <si>
    <t>　食を通じた乳幼児の健全育成を図る観点から、乳幼児の発育及び発達の過程に応じて食に関し配慮すべき事項を定めた食育に関する計画に基づき食事を提供するよう努めること。</t>
  </si>
  <si>
    <t>乳児室①</t>
  </si>
  <si>
    <t>ほふく室②</t>
  </si>
  <si>
    <t>保育室③</t>
  </si>
  <si>
    <t>内法面積(㎡)</t>
  </si>
  <si>
    <t>遊戯室④</t>
  </si>
  <si>
    <t>便所⑤</t>
  </si>
  <si>
    <t>医務室⑥</t>
  </si>
  <si>
    <t>食事外部搬入※2</t>
  </si>
  <si>
    <t>2</t>
  </si>
  <si>
    <t>4</t>
  </si>
  <si>
    <t>3</t>
  </si>
  <si>
    <t>4</t>
  </si>
  <si>
    <t>5</t>
  </si>
  <si>
    <t>3</t>
  </si>
  <si>
    <t>ア</t>
  </si>
  <si>
    <t>イ</t>
  </si>
  <si>
    <t>ウ</t>
  </si>
  <si>
    <t>エ</t>
  </si>
  <si>
    <t>(ア)　スプリンクラー設備その他これに類するもので自動式のものが設けられていること。</t>
  </si>
  <si>
    <t>オ</t>
  </si>
  <si>
    <t>カ</t>
  </si>
  <si>
    <t>キ</t>
  </si>
  <si>
    <t>ク</t>
  </si>
  <si>
    <t>（補足説明欄）この欄には、特に説明が必要なものがあれば記載してください。</t>
  </si>
  <si>
    <t>１　職員配置・屋外遊戯場・設備</t>
  </si>
  <si>
    <t>試算
保育士
（人）</t>
  </si>
  <si>
    <t>試算定員
（人）</t>
  </si>
  <si>
    <t>屋外遊戯場
（㎡）</t>
  </si>
  <si>
    <t>（適否）</t>
  </si>
  <si>
    <t>1</t>
  </si>
  <si>
    <t>屋外遊戯場
（㎡）</t>
  </si>
  <si>
    <t>2</t>
  </si>
  <si>
    <t>1 乳児室(○○組)</t>
  </si>
  <si>
    <t>1 ほふく室(○○組)</t>
  </si>
  <si>
    <r>
      <t>（各室面積）</t>
    </r>
    <r>
      <rPr>
        <sz val="12"/>
        <color indexed="10"/>
        <rFont val="ＭＳ ゴシック"/>
        <family val="3"/>
      </rPr>
      <t>図面に各室の用途と内法面積を記載すること。</t>
    </r>
  </si>
  <si>
    <t>設置階※1</t>
  </si>
  <si>
    <t>※1 ２階以上に設置→青アのシートを入力</t>
  </si>
  <si>
    <t>※2 食事を外部搬入→青イのシートを入力</t>
  </si>
  <si>
    <t>ア 乳児室、ほふく室、保育室又は遊戯室（以下「保育室等」という。）を２階以上に設ける場合の要件</t>
  </si>
  <si>
    <t>（所在地）</t>
  </si>
  <si>
    <t>3.3㎡/人</t>
  </si>
  <si>
    <t xml:space="preserve">     3.3㎡/人</t>
  </si>
  <si>
    <t>（満２歳以上
満３歳未満）</t>
  </si>
  <si>
    <t>（満２歳未満の
  ほふくしない
  子ども）
ア</t>
  </si>
  <si>
    <t>（満２歳未満の
　ほふくする
子ども）
イ</t>
  </si>
  <si>
    <t>（満３歳以上）</t>
  </si>
  <si>
    <t xml:space="preserve"> （満２歳以上）</t>
  </si>
  <si>
    <t>屋外遊戯場及び保育室等の必要面積</t>
  </si>
  <si>
    <t>屋外遊戯場必要面積（Ｂ）</t>
  </si>
  <si>
    <t>（満２歳以上
　満３歳未満）</t>
  </si>
  <si>
    <t>必要な職員数</t>
  </si>
  <si>
    <t>区分</t>
  </si>
  <si>
    <t>計</t>
  </si>
  <si>
    <r>
      <t>3</t>
    </r>
    <r>
      <rPr>
        <sz val="11"/>
        <rFont val="ＭＳ Ｐゴシック"/>
        <family val="3"/>
      </rPr>
      <t>:1</t>
    </r>
  </si>
  <si>
    <t>１歳児</t>
  </si>
  <si>
    <r>
      <t>6</t>
    </r>
    <r>
      <rPr>
        <sz val="11"/>
        <rFont val="ＭＳ Ｐゴシック"/>
        <family val="3"/>
      </rPr>
      <t>:1</t>
    </r>
  </si>
  <si>
    <t xml:space="preserve"> 計</t>
  </si>
  <si>
    <t>基　準　面　積</t>
  </si>
  <si>
    <t>満３歳以上</t>
  </si>
  <si>
    <t xml:space="preserve"> 乳児室</t>
  </si>
  <si>
    <t>保育室又は遊戯室</t>
  </si>
  <si>
    <t>人数（イ）
×3.3</t>
  </si>
  <si>
    <t xml:space="preserve"> ⑤（②×1.98）</t>
  </si>
  <si>
    <t xml:space="preserve"> ⑬　　　　㎡</t>
  </si>
  <si>
    <t xml:space="preserve"> ⑭　　　　㎡</t>
  </si>
  <si>
    <t xml:space="preserve"> ⑮　　　　㎡ </t>
  </si>
  <si>
    <t>　　</t>
  </si>
  <si>
    <t>（Ｂ）〔⑰〕</t>
  </si>
  <si>
    <t>（Ｃ）〔⑬〕</t>
  </si>
  <si>
    <t>（Ｄ）〔⑭〕</t>
  </si>
  <si>
    <t>（Ｅ）〔⑮+⑯〕</t>
  </si>
  <si>
    <t>屋外遊戯場及び保育室等の必要面積</t>
  </si>
  <si>
    <t>現施設類型</t>
  </si>
  <si>
    <t>現施設名称</t>
  </si>
  <si>
    <t>設置目的</t>
  </si>
  <si>
    <t xml:space="preserve"> ⑦ </t>
  </si>
  <si>
    <t>(②×3.3)</t>
  </si>
  <si>
    <t>⑩</t>
  </si>
  <si>
    <t>㎡</t>
  </si>
  <si>
    <t xml:space="preserve"> ⑧</t>
  </si>
  <si>
    <t>(③×3.3)</t>
  </si>
  <si>
    <t>⑪</t>
  </si>
  <si>
    <t xml:space="preserve"> ⑨</t>
  </si>
  <si>
    <r>
      <t xml:space="preserve"> ⑰（</t>
    </r>
    <r>
      <rPr>
        <sz val="12"/>
        <color indexed="10"/>
        <rFont val="ＭＳ ゴシック"/>
        <family val="3"/>
      </rPr>
      <t>⑦</t>
    </r>
    <r>
      <rPr>
        <sz val="12"/>
        <rFont val="ＭＳ ゴシック"/>
        <family val="3"/>
      </rPr>
      <t>+</t>
    </r>
    <r>
      <rPr>
        <sz val="12"/>
        <color indexed="10"/>
        <rFont val="ＭＳ ゴシック"/>
        <family val="3"/>
      </rPr>
      <t>⑧</t>
    </r>
    <r>
      <rPr>
        <sz val="12"/>
        <rFont val="ＭＳ ゴシック"/>
        <family val="3"/>
      </rPr>
      <t>）　　　</t>
    </r>
  </si>
  <si>
    <t>2 中庭</t>
  </si>
  <si>
    <t>4</t>
  </si>
  <si>
    <r>
      <t xml:space="preserve">(各園庭面積)(㎡) </t>
    </r>
    <r>
      <rPr>
        <sz val="9"/>
        <color indexed="10"/>
        <rFont val="ＭＳ ゴシック"/>
        <family val="3"/>
      </rPr>
      <t>図面に範囲と面積を記載すること。</t>
    </r>
  </si>
  <si>
    <t>1 遊戯場</t>
  </si>
  <si>
    <t>3</t>
  </si>
  <si>
    <t>非常勤</t>
  </si>
  <si>
    <t>●●歯科</t>
  </si>
  <si>
    <t>歯科医師</t>
  </si>
  <si>
    <t>●●　●●</t>
  </si>
  <si>
    <t>□□医院</t>
  </si>
  <si>
    <t>医師</t>
  </si>
  <si>
    <t>□□　□□</t>
  </si>
  <si>
    <t>栄養士登録
S59.4.13</t>
  </si>
  <si>
    <t>非常勤</t>
  </si>
  <si>
    <t>△△　△△</t>
  </si>
  <si>
    <t>調理員</t>
  </si>
  <si>
    <t>常勤</t>
  </si>
  <si>
    <t>小学校教諭1種
S55.3.15</t>
  </si>
  <si>
    <t>○○　○○</t>
  </si>
  <si>
    <t>園長</t>
  </si>
  <si>
    <t>摘要</t>
  </si>
  <si>
    <t>その他資格
取得年月日</t>
  </si>
  <si>
    <t>保育士登録
年月日</t>
  </si>
  <si>
    <t>採用(予定)
年月日</t>
  </si>
  <si>
    <t>勤務形態</t>
  </si>
  <si>
    <t>氏名</t>
  </si>
  <si>
    <t>職員</t>
  </si>
  <si>
    <t>番号</t>
  </si>
  <si>
    <t>記載例）</t>
  </si>
  <si>
    <t>　等を記載する。</t>
  </si>
  <si>
    <t>１「職員」には、</t>
  </si>
  <si>
    <t>園長</t>
  </si>
  <si>
    <t>主任保育士</t>
  </si>
  <si>
    <t>嘱託医</t>
  </si>
  <si>
    <t>嘱託医</t>
  </si>
  <si>
    <t>嘱託歯科医</t>
  </si>
  <si>
    <t>嘱託歯科医</t>
  </si>
  <si>
    <t>保育士</t>
  </si>
  <si>
    <t>保育士</t>
  </si>
  <si>
    <t>　【任意】主任保育士、栄養士、事務職員</t>
  </si>
  <si>
    <t>　保育士、栄養士、調理師、医師、歯科医師等の名称とその取得年月日を記載する。</t>
  </si>
  <si>
    <t>　担任の場合は、担当するクラスの名称、担当する園児（「１歳児」、「２歳児」等）を記入する。</t>
  </si>
  <si>
    <t>正規</t>
  </si>
  <si>
    <t>非正規</t>
  </si>
  <si>
    <t>４「その他の資格取得年月日」には、</t>
  </si>
  <si>
    <t>５「摘要」には、</t>
  </si>
  <si>
    <t>２「勤務形態」は、</t>
  </si>
  <si>
    <t>３「雇用形態」は、</t>
  </si>
  <si>
    <t>雇用形態</t>
  </si>
  <si>
    <t>　それ以外の場合は、「摘要」に雇用形態を記入する。</t>
  </si>
  <si>
    <t>　常勤または非常勤を選択する（就業規則で定める所定労働時間で勤務する場合、「常勤」を選択。それ以外は「非常勤」を選択。）。</t>
  </si>
  <si>
    <t>・乳児室
・ほふく室
・保育室</t>
  </si>
  <si>
    <t>・乳児室
・ほふく室
・保育室(㎡）</t>
  </si>
  <si>
    <t>受入可能人数</t>
  </si>
  <si>
    <t>備考</t>
  </si>
  <si>
    <t>1 2歳児保育室(○○組)</t>
  </si>
  <si>
    <t>2 2歳児保育室(○○組)</t>
  </si>
  <si>
    <t>3 2歳児保育室(○○組)</t>
  </si>
  <si>
    <t>遊戯室は</t>
  </si>
  <si>
    <t>専用部分のみ記入。
※保育室との兼用部分は保育室として算入。</t>
  </si>
  <si>
    <t>※異年齢児保育などの場合の保育室面積について
年齢ごとで必要面積を満たすように按分し、該当する欄に記入する。</t>
  </si>
  <si>
    <t>　正規または非正規を選択する。</t>
  </si>
  <si>
    <t>1、2歳児×1/6（※）　＋ 乳児数×1/3（※）</t>
  </si>
  <si>
    <t>イ 外部搬入による食事を提供する場合の要件（１～５すべて満たすこと）</t>
  </si>
  <si>
    <t>　利用乳幼児の年齢及び発達の段階並びに健康状態に応じた食事の提供、アレルギー、アトピー等への配慮、必要な栄養素量の給与等、利用乳幼児の食事の内容、回数及び時機に適切に応じることができること。</t>
  </si>
  <si>
    <t>　調理業務の受託者を、当該家庭的保育事業者等による給食の趣旨を十分に認識し、衛生面、栄養面等、調理業務を適切に遂行できる能力を有する者とすること。</t>
  </si>
  <si>
    <t>　当該家庭的保育事業所等又はその他の施設、保健所、市等の栄養士により、献立等について栄養の観点からの指導が受けられる体制にある等、栄養士による必要な配慮が行われること。</t>
  </si>
  <si>
    <t>　利用乳幼児に対する食事の提供の責任が当該家庭的保育事業者等にあり、その管理者が、衛生面、栄養面等業務上必要な注意を果たし得るような体制及び調理業務の受託者との契約内容が確保されていること。</t>
  </si>
  <si>
    <t xml:space="preserve">１ 建築基準法施行令第１２３条第１項各号又は同条第３項各号に規定する構造の屋内階段(ただし、同条第１項の場合においては、当該階段の構造は、建築物の１階から保育室等が設けられている階までの部分に限り、屋内と階段室とは、バルコニー又は付室(階段室が同条第３項第２号に規定する構造を有する場合を除き、同号に規定する構造を有するものに限る。)を通じて連絡することとし、かつ、同項第３号、第４号及び第１０号を満たすものとする。)
２ 建築基準法第２条第７号に規定する耐火構造の屋外傾斜路
３ 建築基準法施行令第１２３条第２項各号に規定する構造の屋外階段
</t>
  </si>
  <si>
    <t>　イに掲げる施設及び設備が避難上有効な位置に設けられ、かつ、保育室等の各部分からそのいずれかに至る歩行距離が３０メートル以下となるように設けられていること。</t>
  </si>
  <si>
    <t>　保育室等その他乳幼児が出入りし、又は通行する場所に、乳幼児の転落事故を防止する設備が設けられていること。</t>
  </si>
  <si>
    <r>
      <t xml:space="preserve"> ⑰（</t>
    </r>
    <r>
      <rPr>
        <sz val="12"/>
        <color indexed="10"/>
        <rFont val="ＭＳ ゴシック"/>
        <family val="3"/>
      </rPr>
      <t>⑦</t>
    </r>
    <r>
      <rPr>
        <sz val="12"/>
        <rFont val="ＭＳ ゴシック"/>
        <family val="3"/>
      </rPr>
      <t>）　　　</t>
    </r>
  </si>
  <si>
    <t>さくら組
０歳児</t>
  </si>
  <si>
    <t>うさぎ組
１歳児</t>
  </si>
  <si>
    <t>　</t>
  </si>
  <si>
    <t>様式第６－３号</t>
  </si>
  <si>
    <t>様式第６－３号</t>
  </si>
  <si>
    <t>２ 職員名簿</t>
  </si>
  <si>
    <t>調理設備⑦</t>
  </si>
  <si>
    <r>
      <t>１　建築基準法施行令第１２３条第１項各号又は同条第３項各号に規定する構造の屋内階段</t>
    </r>
    <r>
      <rPr>
        <sz val="12"/>
        <rFont val="ＭＳ ゴシック"/>
        <family val="3"/>
      </rPr>
      <t xml:space="preserve">
２　建築基準法第２条第７号に規定する耐火構造の屋外傾斜路又はこれに準ずる設備
３　屋外階段
</t>
    </r>
  </si>
  <si>
    <t>１　建築基準法施行令（昭和２５年政令第３３８号）第１２３条第１項各号又は同条第３項各号に規定する
　構造の屋内階段
２　待避上有効なバルコニー
３　建築基準法第２条第７号の２に規定する準耐火構造の屋外傾斜路又はこれに準ずる設備
４　屋外階段</t>
  </si>
  <si>
    <t>　調理設備(次に掲げる要件のいずれかに該当するものを除く。以下このエにおいて同じ。)以外の部分と調理設備の部分が、建築基準法第２条第７号に規定する耐火構造の床若しくは壁又は建築基準法施行令第１１２条第１項に規定する特定防火設備で区画されていること。この場合において、換気、暖房又は冷房の設備の風道が、当該床若しくは壁を貫通する部分又はこれに近接する部分に防火上有効にダンパーが設けられていること。</t>
  </si>
  <si>
    <t>　建築基準法(昭和２５年法律第２０１号)第２条第９号の２に規定する耐火建築物又は同条第９号の３に規定する準耐火建築物であること。</t>
  </si>
  <si>
    <t>（施設名（仮称））</t>
  </si>
  <si>
    <t>（事業者住所）</t>
  </si>
  <si>
    <t>（事業者名）</t>
  </si>
  <si>
    <t>（代表者名）</t>
  </si>
  <si>
    <r>
      <t>　</t>
    </r>
    <r>
      <rPr>
        <sz val="10"/>
        <color indexed="10"/>
        <rFont val="ＭＳ ゴシック"/>
        <family val="3"/>
      </rPr>
      <t>【必置】園長（施設長、管理者）、保育士、調理員、嘱託医、嘱託歯科医</t>
    </r>
  </si>
  <si>
    <t>【小規模保育事業Ａ型】</t>
  </si>
  <si>
    <t>人数（ア）
×3.3</t>
  </si>
  <si>
    <t>○アからクまでの要件に該当するものであること。</t>
  </si>
  <si>
    <t>(イ)　調理用器具の種類に応じて有効な自動消火装置が設けられ、かつ、当該調理設備の外部への延焼を防止するために必要な措置が講じられていること。</t>
  </si>
  <si>
    <t>○ア、イ及びカの要件に該当するものであること。</t>
  </si>
  <si>
    <t>※　上記により算出した職員数に保育士を１名追加で配置が必要になります。</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</si>
</sst>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_ "/>
    <numFmt numFmtId="179" formatCode="#,##0.00_ "/>
    <numFmt numFmtId="180" formatCode="#,##0_ "/>
    <numFmt numFmtId="181" formatCode="#,##0_);[Red]\(#,##0\)"/>
    <numFmt numFmtId="182" formatCode="#,##0.00_);[Red]\(#,##0.00\)"/>
    <numFmt numFmtId="183" formatCode="#,##0.00;&quot;▲ &quot;#,##0.00"/>
    <numFmt numFmtId="184" formatCode="#,##0;&quot;▲ &quot;#,##0"/>
    <numFmt numFmtId="185" formatCode="0.0_ "/>
    <numFmt numFmtId="186" formatCode="#,##0.0;[Red]\-#,##0.0"/>
    <numFmt numFmtId="187" formatCode="0_ "/>
    <numFmt numFmtId="188" formatCode="0.0"/>
    <numFmt numFmtId="189" formatCode="#,##0.00_ &quot;㎡&quot;"/>
    <numFmt numFmtId="190" formatCode="#,##0.000_ "/>
    <numFmt numFmtId="191" formatCode="#,##0.0000_ "/>
    <numFmt numFmtId="192" formatCode="0;&quot;▲ &quot;0"/>
    <numFmt numFmtId="193" formatCode="#,##0.00;&quot;▲ &quot;#,##0.00&quot;㎡&quot;"/>
    <numFmt numFmtId="194" formatCode="#,##0.00;&quot;㎡&quot;\,&quot;▲ &quot;#,##0.00&quot;㎡&quot;"/>
    <numFmt numFmtId="195" formatCode="#,##0.00&quot;㎡&quot;\,&quot;▲ &quot;###0.00&quot;㎡&quot;"/>
    <numFmt numFmtId="196" formatCode="#,##0;&quot;▲ &quot;#,##0&quot;㎡&quot;"/>
    <numFmt numFmtId="197" formatCode="#,##0.0;&quot;▲ &quot;#,##0.0&quot;㎡&quot;"/>
    <numFmt numFmtId="198" formatCode="#,##0.00&quot;㎡&quot;;&quot;▲ &quot;#,##0.00&quot;㎡&quot;"/>
    <numFmt numFmtId="199" formatCode="0.00&quot;㎡&quot;"/>
    <numFmt numFmtId="200" formatCode="#,##0.0;&quot;▲ &quot;#,##0.0"/>
    <numFmt numFmtId="201" formatCode="#&quot;階建&quot;"/>
    <numFmt numFmtId="202" formatCode="&quot;(&quot;#&quot;階建)&quot;"/>
    <numFmt numFmtId="203" formatCode="#,##0_);\(#,##0\)"/>
    <numFmt numFmtId="204" formatCode="&quot;(&quot;#&quot;)&quot;"/>
    <numFmt numFmtId="205" formatCode="&quot;(&quot;#,###&quot;）&quot;"/>
    <numFmt numFmtId="206" formatCode="&quot;( &quot;#,##0.0&quot;)&quot;"/>
    <numFmt numFmtId="207" formatCode="&quot;(&quot;#,##0.0&quot;)&quot;"/>
    <numFmt numFmtId="208" formatCode="&quot;(&quot;#,&quot;)&quot;"/>
    <numFmt numFmtId="209" formatCode="&quot;(&quot;#,##0.00&quot;)&quot;"/>
    <numFmt numFmtId="210" formatCode="00"/>
    <numFmt numFmtId="211" formatCode="[$-411]ge\.m\.d;@"/>
    <numFmt numFmtId="212" formatCode="&quot;(&quot;0.00&quot;㎡)&quot;"/>
    <numFmt numFmtId="213" formatCode="#&quot;人&quot;"/>
    <numFmt numFmtId="214" formatCode="&quot;Yes&quot;;&quot;Yes&quot;;&quot;No&quot;"/>
    <numFmt numFmtId="215" formatCode="&quot;True&quot;;&quot;True&quot;;&quot;False&quot;"/>
    <numFmt numFmtId="216" formatCode="&quot;On&quot;;&quot;On&quot;;&quot;Off&quot;"/>
    <numFmt numFmtId="217" formatCode="[$€-2]\ #,##0.00_);[Red]\([$€-2]\ #,##0.00\)"/>
    <numFmt numFmtId="218" formatCode="[$]ggge&quot;年&quot;m&quot;月&quot;d&quot;日&quot;;@"/>
    <numFmt numFmtId="219" formatCode="[$-411]gge&quot;年&quot;m&quot;月&quot;d&quot;日&quot;;@"/>
    <numFmt numFmtId="220" formatCode="[$]gge&quot;年&quot;m&quot;月&quot;d&quot;日&quot;;@"/>
    <numFmt numFmtId="221" formatCode="[$]ggge&quot;年&quot;m&quot;月&quot;d&quot;日&quot;;@"/>
    <numFmt numFmtId="222" formatCode="[$]gge&quot;年&quot;m&quot;月&quot;d&quot;日&quot;;@"/>
  </numFmts>
  <fonts count="74">
    <font>
      <sz val="11"/>
      <name val="ＭＳ Ｐゴシック"/>
      <family val="3"/>
    </font>
    <font>
      <sz val="6"/>
      <name val="ＭＳ Ｐゴシック"/>
      <family val="3"/>
    </font>
    <font>
      <sz val="12"/>
      <name val="ＭＳ ゴシック"/>
      <family val="3"/>
    </font>
    <font>
      <sz val="12"/>
      <color indexed="12"/>
      <name val="ＭＳ ゴシック"/>
      <family val="3"/>
    </font>
    <font>
      <sz val="9"/>
      <name val="ＭＳ ゴシック"/>
      <family val="3"/>
    </font>
    <font>
      <sz val="14"/>
      <name val="ＭＳ ゴシック"/>
      <family val="3"/>
    </font>
    <font>
      <b/>
      <sz val="12"/>
      <name val="ＭＳ ゴシック"/>
      <family val="3"/>
    </font>
    <font>
      <sz val="12"/>
      <name val="ＭＳ Ｐゴシック"/>
      <family val="3"/>
    </font>
    <font>
      <b/>
      <sz val="14"/>
      <name val="ＭＳ ゴシック"/>
      <family val="3"/>
    </font>
    <font>
      <sz val="14"/>
      <color indexed="12"/>
      <name val="ＭＳ ゴシック"/>
      <family val="3"/>
    </font>
    <font>
      <sz val="14"/>
      <name val="ＭＳ Ｐゴシック"/>
      <family val="3"/>
    </font>
    <font>
      <b/>
      <sz val="14"/>
      <name val="ＭＳ Ｐゴシック"/>
      <family val="3"/>
    </font>
    <font>
      <b/>
      <sz val="11"/>
      <name val="ＭＳ Ｐゴシック"/>
      <family val="3"/>
    </font>
    <font>
      <sz val="6"/>
      <name val="ＭＳ ゴシック"/>
      <family val="3"/>
    </font>
    <font>
      <sz val="10"/>
      <name val="ＭＳ ゴシック"/>
      <family val="3"/>
    </font>
    <font>
      <sz val="8"/>
      <name val="ＭＳ ゴシック"/>
      <family val="3"/>
    </font>
    <font>
      <sz val="11"/>
      <name val="ＭＳ ゴシック"/>
      <family val="3"/>
    </font>
    <font>
      <sz val="9"/>
      <name val="ＭＳ Ｐゴシック"/>
      <family val="3"/>
    </font>
    <font>
      <b/>
      <sz val="9"/>
      <name val="ＭＳ Ｐゴシック"/>
      <family val="3"/>
    </font>
    <font>
      <sz val="12"/>
      <color indexed="10"/>
      <name val="ＭＳ ゴシック"/>
      <family val="3"/>
    </font>
    <font>
      <sz val="10.5"/>
      <name val="ＭＳ 明朝"/>
      <family val="1"/>
    </font>
    <font>
      <sz val="9"/>
      <color indexed="10"/>
      <name val="ＭＳ ゴシック"/>
      <family val="3"/>
    </font>
    <font>
      <sz val="10"/>
      <color indexed="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color indexed="30"/>
      <name val="ＭＳ ゴシック"/>
      <family val="3"/>
    </font>
    <font>
      <sz val="14"/>
      <color indexed="56"/>
      <name val="ＭＳ ゴシック"/>
      <family val="3"/>
    </font>
    <font>
      <sz val="14"/>
      <color indexed="9"/>
      <name val="ＭＳ ゴシック"/>
      <family val="3"/>
    </font>
    <font>
      <sz val="12"/>
      <color indexed="9"/>
      <name val="ＭＳ ゴシック"/>
      <family val="3"/>
    </font>
    <font>
      <sz val="12"/>
      <color indexed="8"/>
      <name val="ＭＳ ゴシック"/>
      <family val="3"/>
    </font>
    <font>
      <sz val="14"/>
      <color indexed="56"/>
      <name val="ＭＳ Ｐゴシック"/>
      <family val="3"/>
    </font>
    <font>
      <sz val="12"/>
      <color indexed="56"/>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2"/>
      <color rgb="FF0070C0"/>
      <name val="ＭＳ ゴシック"/>
      <family val="3"/>
    </font>
    <font>
      <sz val="12"/>
      <color rgb="FFFF0000"/>
      <name val="ＭＳ ゴシック"/>
      <family val="3"/>
    </font>
    <font>
      <sz val="14"/>
      <color rgb="FF002060"/>
      <name val="ＭＳ ゴシック"/>
      <family val="3"/>
    </font>
    <font>
      <sz val="14"/>
      <color theme="0"/>
      <name val="ＭＳ ゴシック"/>
      <family val="3"/>
    </font>
    <font>
      <sz val="12"/>
      <color theme="0"/>
      <name val="ＭＳ ゴシック"/>
      <family val="3"/>
    </font>
    <font>
      <sz val="12"/>
      <color theme="1"/>
      <name val="ＭＳ ゴシック"/>
      <family val="3"/>
    </font>
    <font>
      <sz val="10"/>
      <color rgb="FFFF0000"/>
      <name val="ＭＳ ゴシック"/>
      <family val="3"/>
    </font>
    <font>
      <sz val="12"/>
      <color theme="3"/>
      <name val="ＭＳ ゴシック"/>
      <family val="3"/>
    </font>
    <font>
      <sz val="14"/>
      <color rgb="FF002060"/>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1"/>
        <bgColor indexed="64"/>
      </patternFill>
    </fill>
    <fill>
      <patternFill patternType="solid">
        <fgColor rgb="FFFFC000"/>
        <bgColor indexed="64"/>
      </patternFill>
    </fill>
    <fill>
      <patternFill patternType="solid">
        <fgColor theme="9" tint="-0.24997000396251678"/>
        <bgColor indexed="64"/>
      </patternFill>
    </fill>
    <fill>
      <patternFill patternType="solid">
        <fgColor rgb="FF00B0F0"/>
        <bgColor indexed="64"/>
      </patternFill>
    </fill>
    <fill>
      <patternFill patternType="solid">
        <fgColor rgb="FF92D050"/>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ck"/>
      <top>
        <color indexed="63"/>
      </top>
      <bottom>
        <color indexed="63"/>
      </bottom>
    </border>
    <border>
      <left>
        <color indexed="63"/>
      </left>
      <right style="thick"/>
      <top style="thin"/>
      <bottom>
        <color indexed="63"/>
      </bottom>
    </border>
    <border>
      <left style="thick"/>
      <right style="thin"/>
      <top style="thick"/>
      <bottom style="thin"/>
    </border>
    <border>
      <left style="thin"/>
      <right style="thin"/>
      <top style="thick"/>
      <bottom style="thin"/>
    </border>
    <border>
      <left style="thick"/>
      <right style="thin"/>
      <top style="thin"/>
      <bottom style="thin"/>
    </border>
    <border>
      <left style="thick"/>
      <right style="thin"/>
      <top style="thin"/>
      <bottom style="thick"/>
    </border>
    <border>
      <left style="thin"/>
      <right style="thin"/>
      <top style="thin"/>
      <bottom style="thick"/>
    </border>
    <border>
      <left>
        <color indexed="63"/>
      </left>
      <right>
        <color indexed="63"/>
      </right>
      <top>
        <color indexed="63"/>
      </top>
      <bottom style="thick"/>
    </border>
    <border>
      <left>
        <color indexed="63"/>
      </left>
      <right style="thin"/>
      <top style="thin"/>
      <bottom style="thin"/>
    </border>
    <border>
      <left style="thin"/>
      <right style="thin"/>
      <top>
        <color indexed="63"/>
      </top>
      <bottom style="thick"/>
    </border>
    <border>
      <left style="thin"/>
      <right>
        <color indexed="63"/>
      </right>
      <top>
        <color indexed="63"/>
      </top>
      <bottom style="thick"/>
    </border>
    <border>
      <left>
        <color indexed="63"/>
      </left>
      <right style="thin"/>
      <top>
        <color indexed="63"/>
      </top>
      <bottom style="thin"/>
    </border>
    <border>
      <left>
        <color indexed="63"/>
      </left>
      <right style="thin"/>
      <top>
        <color indexed="63"/>
      </top>
      <bottom>
        <color indexed="63"/>
      </bottom>
    </border>
    <border>
      <left>
        <color indexed="63"/>
      </left>
      <right style="thick"/>
      <top>
        <color indexed="63"/>
      </top>
      <bottom style="thick"/>
    </border>
    <border>
      <left style="thick"/>
      <right>
        <color indexed="63"/>
      </right>
      <top style="thick"/>
      <bottom style="thick"/>
    </border>
    <border>
      <left style="thick"/>
      <right>
        <color indexed="63"/>
      </right>
      <top style="thick"/>
      <bottom style="thin"/>
    </border>
    <border>
      <left style="thick"/>
      <right>
        <color indexed="63"/>
      </right>
      <top style="thin"/>
      <bottom style="thick"/>
    </border>
    <border>
      <left>
        <color indexed="63"/>
      </left>
      <right style="thick"/>
      <top style="thick"/>
      <bottom style="thick"/>
    </border>
    <border>
      <left style="thin"/>
      <right>
        <color indexed="63"/>
      </right>
      <top style="thin"/>
      <bottom style="thin"/>
    </border>
    <border>
      <left style="thin"/>
      <right style="thick"/>
      <top style="thick"/>
      <bottom>
        <color indexed="63"/>
      </bottom>
    </border>
    <border>
      <left style="medium"/>
      <right>
        <color indexed="63"/>
      </right>
      <top style="medium"/>
      <bottom style="thin"/>
    </border>
    <border>
      <left style="dotted"/>
      <right style="thin"/>
      <top style="medium"/>
      <bottom style="thin"/>
    </border>
    <border>
      <left style="thin"/>
      <right>
        <color indexed="63"/>
      </right>
      <top style="medium"/>
      <bottom style="thin"/>
    </border>
    <border>
      <left style="dotted"/>
      <right style="medium"/>
      <top style="thin"/>
      <bottom style="thin"/>
    </border>
    <border>
      <left style="dotted"/>
      <right style="medium"/>
      <top style="thin"/>
      <bottom style="medium"/>
    </border>
    <border>
      <left style="dotted"/>
      <right>
        <color indexed="63"/>
      </right>
      <top style="thin"/>
      <bottom style="thin"/>
    </border>
    <border>
      <left style="medium"/>
      <right>
        <color indexed="63"/>
      </right>
      <top style="thin"/>
      <bottom style="thin"/>
    </border>
    <border>
      <left style="thin"/>
      <right style="dotted"/>
      <top style="thin"/>
      <bottom style="thin"/>
    </border>
    <border>
      <left style="medium"/>
      <right>
        <color indexed="63"/>
      </right>
      <top style="thin"/>
      <bottom style="medium"/>
    </border>
    <border>
      <left style="thin"/>
      <right style="dotted"/>
      <top style="thin"/>
      <bottom style="medium"/>
    </border>
    <border>
      <left>
        <color indexed="63"/>
      </left>
      <right style="thick"/>
      <top style="thick"/>
      <bottom>
        <color indexed="63"/>
      </bottom>
    </border>
    <border>
      <left>
        <color indexed="63"/>
      </left>
      <right style="thick"/>
      <top style="thin"/>
      <bottom style="thick"/>
    </border>
    <border>
      <left>
        <color indexed="63"/>
      </left>
      <right style="thick"/>
      <top style="thin"/>
      <bottom style="thin"/>
    </border>
    <border>
      <left style="thin"/>
      <right style="thick"/>
      <top style="thin"/>
      <bottom style="thin"/>
    </border>
    <border>
      <left style="thin"/>
      <right style="thick"/>
      <top style="thin"/>
      <bottom style="thick"/>
    </border>
    <border>
      <left style="thick"/>
      <right style="thin"/>
      <top style="thin"/>
      <bottom>
        <color indexed="63"/>
      </bottom>
    </border>
    <border>
      <left style="thick"/>
      <right style="thin"/>
      <top>
        <color indexed="63"/>
      </top>
      <bottom style="thin"/>
    </border>
    <border>
      <left style="thick"/>
      <right style="thin"/>
      <top>
        <color indexed="63"/>
      </top>
      <bottom style="thick"/>
    </border>
    <border>
      <left>
        <color indexed="63"/>
      </left>
      <right style="thick"/>
      <top>
        <color indexed="63"/>
      </top>
      <bottom style="thin"/>
    </border>
    <border diagonalDown="1">
      <left style="thin"/>
      <right style="thin"/>
      <top style="thin"/>
      <bottom style="thin"/>
      <diagonal style="thin"/>
    </border>
    <border>
      <left>
        <color indexed="63"/>
      </left>
      <right>
        <color indexed="63"/>
      </right>
      <top style="thin"/>
      <bottom style="thin"/>
    </border>
    <border>
      <left style="dotted"/>
      <right>
        <color indexed="63"/>
      </right>
      <top style="thin"/>
      <bottom style="medium"/>
    </border>
    <border>
      <left style="medium"/>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diagonalDown="1">
      <left style="thin"/>
      <right style="thin"/>
      <top style="thin"/>
      <bottom style="medium"/>
      <diagonal style="thin"/>
    </border>
    <border diagonalDown="1">
      <left style="thin"/>
      <right style="medium"/>
      <top style="thin"/>
      <bottom style="medium"/>
      <diagonal style="thin"/>
    </border>
    <border diagonalDown="1">
      <left style="thin"/>
      <right style="medium"/>
      <top style="thin"/>
      <bottom style="thin"/>
      <diagonal style="thin"/>
    </border>
    <border>
      <left style="medium"/>
      <right style="thin"/>
      <top style="thin"/>
      <bottom style="medium"/>
    </border>
    <border>
      <left style="thin"/>
      <right style="medium"/>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color indexed="63"/>
      </right>
      <top>
        <color indexed="63"/>
      </top>
      <bottom style="medium"/>
    </border>
    <border>
      <left style="thin"/>
      <right style="medium"/>
      <top>
        <color indexed="63"/>
      </top>
      <bottom style="medium"/>
    </border>
    <border>
      <left style="medium"/>
      <right style="thin"/>
      <top style="medium"/>
      <bottom style="thin"/>
    </border>
    <border>
      <left style="medium"/>
      <right style="thin"/>
      <top style="thin"/>
      <bottom>
        <color indexed="63"/>
      </bottom>
    </border>
    <border>
      <left style="dotted"/>
      <right>
        <color indexed="63"/>
      </right>
      <top style="medium"/>
      <bottom style="thin"/>
    </border>
    <border>
      <left style="dotted"/>
      <right style="dotted"/>
      <top style="thin"/>
      <bottom style="thin"/>
    </border>
    <border>
      <left style="dotted"/>
      <right style="dotted"/>
      <top style="medium"/>
      <bottom style="thin"/>
    </border>
    <border>
      <left>
        <color indexed="63"/>
      </left>
      <right style="thin"/>
      <top>
        <color indexed="63"/>
      </top>
      <bottom style="medium"/>
    </border>
    <border>
      <left>
        <color indexed="63"/>
      </left>
      <right style="medium"/>
      <top style="medium"/>
      <bottom>
        <color indexed="63"/>
      </bottom>
    </border>
    <border>
      <left style="dotted"/>
      <right style="dotted"/>
      <top style="thin"/>
      <bottom>
        <color indexed="63"/>
      </bottom>
    </border>
    <border>
      <left style="dotted"/>
      <right style="medium"/>
      <top style="medium"/>
      <bottom style="thin"/>
    </border>
    <border>
      <left style="medium"/>
      <right>
        <color indexed="63"/>
      </right>
      <top style="thin"/>
      <bottom style="double"/>
    </border>
    <border>
      <left style="dotted"/>
      <right style="dotted"/>
      <top style="thin"/>
      <bottom style="double"/>
    </border>
    <border>
      <left style="medium"/>
      <right>
        <color indexed="63"/>
      </right>
      <top>
        <color indexed="63"/>
      </top>
      <bottom>
        <color indexed="63"/>
      </bottom>
    </border>
    <border>
      <left style="dotted"/>
      <right style="thin"/>
      <top style="thin"/>
      <bottom style="thin"/>
    </border>
    <border>
      <left style="dotted"/>
      <right style="medium"/>
      <top style="thin"/>
      <bottom>
        <color indexed="63"/>
      </bottom>
    </border>
    <border>
      <left>
        <color indexed="63"/>
      </left>
      <right style="medium"/>
      <top>
        <color indexed="63"/>
      </top>
      <bottom style="thin"/>
    </border>
    <border>
      <left style="dotted"/>
      <right style="dotted"/>
      <top>
        <color indexed="63"/>
      </top>
      <bottom style="thin"/>
    </border>
    <border>
      <left>
        <color indexed="63"/>
      </left>
      <right>
        <color indexed="63"/>
      </right>
      <top>
        <color indexed="63"/>
      </top>
      <bottom style="thin"/>
    </border>
    <border>
      <left style="medium"/>
      <right>
        <color indexed="63"/>
      </right>
      <top>
        <color indexed="63"/>
      </top>
      <bottom style="thin"/>
    </border>
    <border>
      <left style="thin"/>
      <right>
        <color indexed="63"/>
      </right>
      <top style="thin"/>
      <bottom style="double"/>
    </border>
    <border>
      <left>
        <color indexed="63"/>
      </left>
      <right style="thin"/>
      <top style="medium"/>
      <bottom style="thin"/>
    </border>
    <border>
      <left style="dotted"/>
      <right style="thin"/>
      <top style="double"/>
      <bottom style="thin"/>
    </border>
    <border>
      <left style="dotted"/>
      <right style="medium"/>
      <top style="double"/>
      <bottom style="thin"/>
    </border>
    <border>
      <left style="thin"/>
      <right style="dotted"/>
      <top style="medium"/>
      <bottom style="thin"/>
    </border>
    <border>
      <left style="thin"/>
      <right style="dotted"/>
      <top style="thin"/>
      <bottom style="dotted"/>
    </border>
    <border>
      <left>
        <color indexed="63"/>
      </left>
      <right style="dotted"/>
      <top style="medium"/>
      <bottom style="thin"/>
    </border>
    <border>
      <left>
        <color indexed="63"/>
      </left>
      <right style="dotted"/>
      <top style="thin"/>
      <bottom style="thin"/>
    </border>
    <border>
      <left>
        <color indexed="63"/>
      </left>
      <right style="dotted"/>
      <top style="thin"/>
      <bottom>
        <color indexed="63"/>
      </bottom>
    </border>
    <border diagonalDown="1">
      <left style="thin"/>
      <right style="thin"/>
      <top>
        <color indexed="63"/>
      </top>
      <bottom style="medium"/>
      <diagonal style="thin"/>
    </border>
    <border>
      <left style="dotted"/>
      <right style="dotted"/>
      <top style="thin"/>
      <bottom style="medium"/>
    </border>
    <border>
      <left style="medium"/>
      <right>
        <color indexed="63"/>
      </right>
      <top>
        <color indexed="63"/>
      </top>
      <bottom style="double"/>
    </border>
    <border>
      <left style="dotted"/>
      <right style="dotted"/>
      <top>
        <color indexed="63"/>
      </top>
      <bottom style="double"/>
    </border>
    <border>
      <left style="dotted"/>
      <right style="thin"/>
      <top style="thin"/>
      <bottom style="double"/>
    </border>
    <border>
      <left style="dotted"/>
      <right>
        <color indexed="63"/>
      </right>
      <top style="thin"/>
      <bottom style="double"/>
    </border>
    <border>
      <left>
        <color indexed="63"/>
      </left>
      <right style="thin"/>
      <top style="thin"/>
      <bottom style="double"/>
    </border>
    <border>
      <left style="medium"/>
      <right style="dotted"/>
      <top>
        <color indexed="63"/>
      </top>
      <bottom style="medium"/>
    </border>
    <border>
      <left style="dotted"/>
      <right style="dotted"/>
      <top>
        <color indexed="63"/>
      </top>
      <bottom style="medium"/>
    </border>
    <border>
      <left style="dotted"/>
      <right style="thin"/>
      <top>
        <color indexed="63"/>
      </top>
      <bottom style="thin"/>
    </border>
    <border>
      <left style="medium"/>
      <right>
        <color indexed="63"/>
      </right>
      <top style="double"/>
      <bottom style="thin"/>
    </border>
    <border>
      <left style="dotted"/>
      <right style="dotted"/>
      <top style="double"/>
      <bottom style="thin"/>
    </border>
    <border>
      <left>
        <color indexed="63"/>
      </left>
      <right style="medium"/>
      <top>
        <color indexed="63"/>
      </top>
      <bottom style="double"/>
    </border>
    <border>
      <left style="dotted"/>
      <right style="medium"/>
      <top style="thin"/>
      <bottom style="dotted"/>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style="thin"/>
    </border>
    <border>
      <left>
        <color indexed="63"/>
      </left>
      <right style="thin"/>
      <top style="medium"/>
      <bottom>
        <color indexed="63"/>
      </bottom>
    </border>
    <border>
      <left style="dotted"/>
      <right style="medium"/>
      <top>
        <color indexed="63"/>
      </top>
      <bottom>
        <color indexed="63"/>
      </bottom>
    </border>
    <border>
      <left style="dotted"/>
      <right style="medium"/>
      <top>
        <color indexed="63"/>
      </top>
      <bottom style="medium"/>
    </border>
    <border>
      <left style="thin"/>
      <right>
        <color indexed="63"/>
      </right>
      <top style="medium"/>
      <bottom>
        <color indexed="63"/>
      </bottom>
    </border>
    <border>
      <left>
        <color indexed="63"/>
      </left>
      <right style="thin"/>
      <top style="thin"/>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medium"/>
    </border>
    <border>
      <left style="medium"/>
      <right style="thin"/>
      <top>
        <color indexed="63"/>
      </top>
      <bottom>
        <color indexed="63"/>
      </bottom>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ck"/>
      <right>
        <color indexed="63"/>
      </right>
      <top>
        <color indexed="63"/>
      </top>
      <bottom>
        <color indexed="63"/>
      </bottom>
    </border>
    <border>
      <left style="thick"/>
      <right>
        <color indexed="63"/>
      </right>
      <top>
        <color indexed="63"/>
      </top>
      <bottom style="thick"/>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style="thick"/>
      <top style="thick"/>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diagonalDown="1">
      <left style="thin"/>
      <right>
        <color indexed="63"/>
      </right>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style="thin"/>
      <bottom>
        <color indexed="63"/>
      </bottom>
      <diagonal style="thin"/>
    </border>
    <border diagonalDown="1">
      <left>
        <color indexed="63"/>
      </left>
      <right style="thick"/>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ck"/>
      <top>
        <color indexed="63"/>
      </top>
      <bottom style="thin"/>
      <diagonal style="thin"/>
    </border>
    <border diagonalDown="1">
      <left style="thin"/>
      <right>
        <color indexed="63"/>
      </right>
      <top style="thick"/>
      <bottom>
        <color indexed="63"/>
      </bottom>
      <diagonal style="thin"/>
    </border>
    <border diagonalDown="1">
      <left>
        <color indexed="63"/>
      </left>
      <right style="thin"/>
      <top style="thick"/>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ck"/>
      <diagonal style="thin"/>
    </border>
    <border diagonalDown="1">
      <left>
        <color indexed="63"/>
      </left>
      <right style="thin"/>
      <top>
        <color indexed="63"/>
      </top>
      <bottom style="thick"/>
      <diagonal style="thin"/>
    </border>
    <border>
      <left>
        <color indexed="63"/>
      </left>
      <right style="thick"/>
      <top style="thick"/>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color indexed="63"/>
      </left>
      <right style="thin"/>
      <top style="thin"/>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thick"/>
      <diagonal style="thin"/>
    </border>
    <border>
      <left style="thick"/>
      <right style="thin"/>
      <top>
        <color indexed="63"/>
      </top>
      <bottom>
        <color indexed="63"/>
      </bottom>
    </border>
    <border diagonalDown="1">
      <left>
        <color indexed="63"/>
      </left>
      <right style="thin"/>
      <top>
        <color indexed="63"/>
      </top>
      <bottom style="thin"/>
      <diagonal style="thin"/>
    </border>
    <border>
      <left style="thick"/>
      <right>
        <color indexed="63"/>
      </right>
      <top style="thin"/>
      <bottom>
        <color indexed="63"/>
      </bottom>
    </border>
    <border>
      <left style="thick"/>
      <right>
        <color indexed="63"/>
      </right>
      <top>
        <color indexed="63"/>
      </top>
      <bottom style="thin"/>
    </border>
    <border>
      <left>
        <color indexed="63"/>
      </left>
      <right style="thin"/>
      <top>
        <color indexed="63"/>
      </top>
      <bottom style="thick"/>
    </border>
    <border diagonalDown="1">
      <left>
        <color indexed="63"/>
      </left>
      <right style="thick"/>
      <top>
        <color indexed="63"/>
      </top>
      <bottom style="thick"/>
      <diagonal style="thin"/>
    </border>
    <border diagonalDown="1">
      <left style="thick"/>
      <right>
        <color indexed="63"/>
      </right>
      <top style="thick"/>
      <bottom>
        <color indexed="63"/>
      </bottom>
      <diagonal style="thin"/>
    </border>
    <border diagonalDown="1">
      <left>
        <color indexed="63"/>
      </left>
      <right>
        <color indexed="63"/>
      </right>
      <top style="thick"/>
      <bottom>
        <color indexed="63"/>
      </bottom>
      <diagonal style="thin"/>
    </border>
    <border diagonalDown="1">
      <left>
        <color indexed="63"/>
      </left>
      <right style="thick"/>
      <top style="thick"/>
      <bottom>
        <color indexed="63"/>
      </bottom>
      <diagonal style="thin"/>
    </border>
    <border diagonalDown="1">
      <left style="thick"/>
      <right>
        <color indexed="63"/>
      </right>
      <top>
        <color indexed="63"/>
      </top>
      <bottom style="thin"/>
      <diagonal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0" fillId="0" borderId="0">
      <alignment/>
      <protection/>
    </xf>
    <xf numFmtId="0" fontId="63" fillId="32" borderId="0" applyNumberFormat="0" applyBorder="0" applyAlignment="0" applyProtection="0"/>
  </cellStyleXfs>
  <cellXfs count="58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vertical="center"/>
    </xf>
    <xf numFmtId="0" fontId="5" fillId="0" borderId="0" xfId="0" applyFont="1" applyAlignment="1">
      <alignment vertical="center"/>
    </xf>
    <xf numFmtId="0" fontId="2" fillId="0" borderId="11" xfId="0" applyFont="1" applyBorder="1" applyAlignment="1">
      <alignment vertical="top" wrapText="1"/>
    </xf>
    <xf numFmtId="0" fontId="2" fillId="0" borderId="11" xfId="0" applyFont="1" applyBorder="1" applyAlignment="1">
      <alignment vertical="top"/>
    </xf>
    <xf numFmtId="0" fontId="2" fillId="0" borderId="0" xfId="0" applyFont="1" applyBorder="1" applyAlignment="1">
      <alignment vertical="center"/>
    </xf>
    <xf numFmtId="0" fontId="8" fillId="0" borderId="0" xfId="0" applyFont="1" applyAlignment="1">
      <alignment vertical="center"/>
    </xf>
    <xf numFmtId="0" fontId="2" fillId="0" borderId="18" xfId="0" applyFont="1" applyBorder="1" applyAlignment="1">
      <alignment vertical="center"/>
    </xf>
    <xf numFmtId="0" fontId="6"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vertical="center" wrapText="1"/>
    </xf>
    <xf numFmtId="0" fontId="10" fillId="0" borderId="17" xfId="0" applyFont="1" applyBorder="1" applyAlignment="1">
      <alignment vertical="center" wrapText="1"/>
    </xf>
    <xf numFmtId="0" fontId="2" fillId="0" borderId="19" xfId="0" applyFont="1" applyBorder="1" applyAlignment="1">
      <alignment vertical="center"/>
    </xf>
    <xf numFmtId="0" fontId="11" fillId="0" borderId="0" xfId="0" applyFont="1" applyAlignment="1">
      <alignmen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vertical="center" wrapText="1"/>
    </xf>
    <xf numFmtId="0" fontId="8" fillId="0" borderId="25" xfId="0" applyFont="1" applyBorder="1" applyAlignment="1">
      <alignment horizontal="left" vertical="center"/>
    </xf>
    <xf numFmtId="0" fontId="12" fillId="0" borderId="25" xfId="0" applyFont="1" applyBorder="1" applyAlignment="1">
      <alignment horizontal="left" vertical="center"/>
    </xf>
    <xf numFmtId="184" fontId="2" fillId="0" borderId="0" xfId="60" applyNumberFormat="1" applyFont="1">
      <alignment vertical="center"/>
      <protection/>
    </xf>
    <xf numFmtId="184" fontId="2" fillId="0" borderId="0" xfId="60" applyNumberFormat="1" applyAlignment="1">
      <alignment horizontal="center" vertical="center"/>
      <protection/>
    </xf>
    <xf numFmtId="184" fontId="14" fillId="0" borderId="0" xfId="60" applyNumberFormat="1" applyFont="1">
      <alignment vertical="center"/>
      <protection/>
    </xf>
    <xf numFmtId="184" fontId="2" fillId="0" borderId="15" xfId="60" applyNumberFormat="1" applyFont="1" applyBorder="1" applyAlignment="1">
      <alignment horizontal="center" vertical="center"/>
      <protection/>
    </xf>
    <xf numFmtId="184" fontId="3" fillId="0" borderId="17" xfId="60" applyNumberFormat="1" applyFont="1" applyBorder="1">
      <alignment vertical="center"/>
      <protection/>
    </xf>
    <xf numFmtId="200" fontId="3" fillId="0" borderId="17" xfId="60" applyNumberFormat="1" applyFont="1" applyBorder="1">
      <alignment vertical="center"/>
      <protection/>
    </xf>
    <xf numFmtId="49" fontId="2" fillId="0" borderId="17" xfId="60" applyNumberFormat="1" applyFill="1" applyBorder="1" applyAlignment="1">
      <alignment horizontal="center" vertical="center"/>
      <protection/>
    </xf>
    <xf numFmtId="184" fontId="14" fillId="0" borderId="0" xfId="60" applyNumberFormat="1" applyFont="1" applyAlignment="1">
      <alignment vertical="center"/>
      <protection/>
    </xf>
    <xf numFmtId="184" fontId="3" fillId="0" borderId="17" xfId="60" applyNumberFormat="1" applyFont="1" applyFill="1" applyBorder="1">
      <alignment vertical="center"/>
      <protection/>
    </xf>
    <xf numFmtId="184" fontId="15" fillId="0" borderId="0" xfId="60" applyNumberFormat="1" applyFont="1">
      <alignment vertical="center"/>
      <protection/>
    </xf>
    <xf numFmtId="184" fontId="2" fillId="0" borderId="0" xfId="60" applyNumberFormat="1" applyFont="1" applyBorder="1">
      <alignment vertical="center"/>
      <protection/>
    </xf>
    <xf numFmtId="184" fontId="14" fillId="0" borderId="0" xfId="60" applyNumberFormat="1" applyFont="1" applyBorder="1" applyAlignment="1">
      <alignment/>
      <protection/>
    </xf>
    <xf numFmtId="49" fontId="16" fillId="0" borderId="0" xfId="60" applyNumberFormat="1" applyFont="1" applyBorder="1" applyAlignment="1">
      <alignment horizontal="left" vertical="center"/>
      <protection/>
    </xf>
    <xf numFmtId="49" fontId="2" fillId="0" borderId="0" xfId="60" applyNumberFormat="1" applyFont="1" applyBorder="1" applyAlignment="1">
      <alignment horizontal="center" vertical="center"/>
      <protection/>
    </xf>
    <xf numFmtId="184" fontId="16" fillId="0" borderId="0" xfId="60" applyNumberFormat="1" applyFont="1">
      <alignment vertical="center"/>
      <protection/>
    </xf>
    <xf numFmtId="184" fontId="16" fillId="0" borderId="0" xfId="60" applyNumberFormat="1" applyFont="1" applyAlignment="1">
      <alignment horizontal="center" vertical="center"/>
      <protection/>
    </xf>
    <xf numFmtId="184" fontId="2" fillId="0" borderId="11" xfId="60" applyNumberFormat="1" applyFont="1" applyFill="1" applyBorder="1" applyAlignment="1">
      <alignment horizontal="center" vertical="center"/>
      <protection/>
    </xf>
    <xf numFmtId="184" fontId="2" fillId="0" borderId="26" xfId="60" applyNumberFormat="1" applyFont="1" applyFill="1" applyBorder="1">
      <alignment vertical="center"/>
      <protection/>
    </xf>
    <xf numFmtId="200" fontId="3" fillId="0" borderId="16" xfId="60" applyNumberFormat="1" applyFont="1" applyBorder="1">
      <alignment vertical="center"/>
      <protection/>
    </xf>
    <xf numFmtId="189" fontId="2" fillId="0" borderId="0" xfId="0" applyNumberFormat="1" applyFont="1" applyAlignment="1">
      <alignment vertical="center"/>
    </xf>
    <xf numFmtId="179" fontId="2" fillId="0" borderId="0" xfId="0" applyNumberFormat="1" applyFont="1" applyAlignment="1">
      <alignment vertical="center"/>
    </xf>
    <xf numFmtId="184" fontId="14" fillId="0" borderId="0" xfId="60" applyNumberFormat="1" applyFont="1" applyFill="1" applyAlignment="1">
      <alignment vertical="center" wrapText="1"/>
      <protection/>
    </xf>
    <xf numFmtId="184" fontId="14" fillId="0" borderId="0" xfId="60" applyNumberFormat="1" applyFont="1" applyFill="1">
      <alignment vertical="center"/>
      <protection/>
    </xf>
    <xf numFmtId="184" fontId="2" fillId="0" borderId="17" xfId="60" applyNumberFormat="1" applyFont="1" applyFill="1" applyBorder="1" applyAlignment="1">
      <alignment horizontal="center" vertical="center"/>
      <protection/>
    </xf>
    <xf numFmtId="183" fontId="64" fillId="0" borderId="17" xfId="60" applyNumberFormat="1" applyFont="1" applyFill="1" applyBorder="1" applyAlignment="1">
      <alignment vertical="center"/>
      <protection/>
    </xf>
    <xf numFmtId="184" fontId="64" fillId="0" borderId="17" xfId="60" applyNumberFormat="1" applyFont="1" applyFill="1" applyBorder="1" applyAlignment="1">
      <alignment horizontal="right" vertical="center"/>
      <protection/>
    </xf>
    <xf numFmtId="184" fontId="14" fillId="0" borderId="0" xfId="60" applyNumberFormat="1" applyFont="1" applyFill="1" applyAlignment="1">
      <alignment vertical="center"/>
      <protection/>
    </xf>
    <xf numFmtId="184" fontId="2" fillId="0" borderId="12" xfId="60" applyNumberFormat="1" applyFont="1" applyFill="1" applyBorder="1" applyAlignment="1">
      <alignment horizontal="center" vertical="center"/>
      <protection/>
    </xf>
    <xf numFmtId="184" fontId="2" fillId="0" borderId="0" xfId="60" applyNumberFormat="1" applyFont="1" applyFill="1">
      <alignment vertical="center"/>
      <protection/>
    </xf>
    <xf numFmtId="184" fontId="2" fillId="0" borderId="0" xfId="60" applyNumberFormat="1" applyFont="1" applyFill="1" applyBorder="1" applyAlignment="1">
      <alignment horizontal="center" vertical="center"/>
      <protection/>
    </xf>
    <xf numFmtId="184" fontId="64" fillId="0" borderId="0" xfId="60" applyNumberFormat="1" applyFont="1" applyFill="1" applyBorder="1">
      <alignment vertical="center"/>
      <protection/>
    </xf>
    <xf numFmtId="184" fontId="3" fillId="0" borderId="0" xfId="60" applyNumberFormat="1" applyFont="1" applyFill="1" applyBorder="1">
      <alignment vertical="center"/>
      <protection/>
    </xf>
    <xf numFmtId="184" fontId="65" fillId="0" borderId="0" xfId="60" applyNumberFormat="1" applyFont="1" applyFill="1">
      <alignment vertical="center"/>
      <protection/>
    </xf>
    <xf numFmtId="184" fontId="16" fillId="0" borderId="0" xfId="60" applyNumberFormat="1" applyFont="1" applyFill="1">
      <alignment vertical="center"/>
      <protection/>
    </xf>
    <xf numFmtId="184" fontId="16" fillId="0" borderId="0" xfId="60" applyNumberFormat="1" applyFont="1" applyFill="1" applyAlignment="1">
      <alignment horizontal="center" vertical="center"/>
      <protection/>
    </xf>
    <xf numFmtId="184" fontId="2" fillId="0" borderId="12" xfId="60" applyNumberFormat="1" applyFont="1" applyFill="1" applyBorder="1" applyAlignment="1">
      <alignment horizontal="center" vertical="center" shrinkToFit="1"/>
      <protection/>
    </xf>
    <xf numFmtId="0" fontId="5" fillId="0" borderId="10" xfId="0" applyFont="1" applyFill="1" applyBorder="1" applyAlignment="1">
      <alignment vertical="center"/>
    </xf>
    <xf numFmtId="0" fontId="5" fillId="0" borderId="10" xfId="0" applyFont="1" applyFill="1" applyBorder="1" applyAlignment="1">
      <alignment vertical="center"/>
    </xf>
    <xf numFmtId="0" fontId="9" fillId="0" borderId="12" xfId="0" applyFont="1" applyFill="1" applyBorder="1" applyAlignment="1">
      <alignment vertical="center"/>
    </xf>
    <xf numFmtId="0" fontId="9" fillId="0" borderId="27" xfId="0" applyFont="1" applyFill="1" applyBorder="1" applyAlignment="1">
      <alignment vertical="center"/>
    </xf>
    <xf numFmtId="0" fontId="2" fillId="0" borderId="14" xfId="0" applyFont="1" applyFill="1" applyBorder="1" applyAlignment="1">
      <alignment vertical="center"/>
    </xf>
    <xf numFmtId="0" fontId="2" fillId="0" borderId="10" xfId="0" applyFont="1" applyFill="1" applyBorder="1" applyAlignment="1">
      <alignment vertical="center"/>
    </xf>
    <xf numFmtId="177" fontId="2" fillId="0" borderId="10" xfId="0" applyNumberFormat="1" applyFont="1" applyFill="1" applyBorder="1" applyAlignment="1">
      <alignment vertical="center"/>
    </xf>
    <xf numFmtId="0" fontId="2" fillId="0" borderId="13" xfId="0" applyFont="1" applyFill="1" applyBorder="1" applyAlignment="1">
      <alignment vertical="center"/>
    </xf>
    <xf numFmtId="0" fontId="65" fillId="0" borderId="14" xfId="0" applyFont="1" applyFill="1" applyBorder="1" applyAlignment="1">
      <alignment vertical="center"/>
    </xf>
    <xf numFmtId="0" fontId="2" fillId="0" borderId="14" xfId="0" applyFont="1" applyFill="1" applyBorder="1" applyAlignment="1">
      <alignment vertical="center"/>
    </xf>
    <xf numFmtId="179" fontId="9" fillId="0" borderId="27" xfId="0" applyNumberFormat="1" applyFont="1" applyFill="1" applyBorder="1" applyAlignment="1">
      <alignment vertical="center"/>
    </xf>
    <xf numFmtId="182" fontId="9" fillId="0" borderId="27" xfId="0" applyNumberFormat="1" applyFont="1" applyFill="1" applyBorder="1" applyAlignment="1">
      <alignment vertical="center"/>
    </xf>
    <xf numFmtId="0" fontId="5" fillId="0" borderId="28" xfId="0" applyFont="1" applyFill="1" applyBorder="1" applyAlignment="1">
      <alignment vertical="center"/>
    </xf>
    <xf numFmtId="0" fontId="5" fillId="0" borderId="25" xfId="0" applyFont="1" applyFill="1" applyBorder="1" applyAlignment="1">
      <alignment vertical="center"/>
    </xf>
    <xf numFmtId="179" fontId="66" fillId="0" borderId="25" xfId="0" applyNumberFormat="1" applyFont="1" applyFill="1" applyBorder="1" applyAlignment="1">
      <alignment vertical="center"/>
    </xf>
    <xf numFmtId="179" fontId="9" fillId="0" borderId="25" xfId="0" applyNumberFormat="1"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2" fillId="0" borderId="29" xfId="0" applyFont="1" applyFill="1" applyBorder="1" applyAlignment="1">
      <alignment vertical="center"/>
    </xf>
    <xf numFmtId="0" fontId="2" fillId="0" borderId="10" xfId="0" applyFont="1" applyFill="1" applyBorder="1" applyAlignment="1">
      <alignment vertical="center" wrapText="1"/>
    </xf>
    <xf numFmtId="182" fontId="9" fillId="0" borderId="12" xfId="0" applyNumberFormat="1" applyFont="1" applyFill="1" applyBorder="1" applyAlignment="1">
      <alignment vertical="center"/>
    </xf>
    <xf numFmtId="2" fontId="66" fillId="0" borderId="30" xfId="0" applyNumberFormat="1" applyFont="1" applyFill="1" applyBorder="1" applyAlignment="1">
      <alignment vertical="center"/>
    </xf>
    <xf numFmtId="2" fontId="66" fillId="0" borderId="11" xfId="0" applyNumberFormat="1" applyFont="1" applyFill="1" applyBorder="1" applyAlignment="1">
      <alignment vertical="center"/>
    </xf>
    <xf numFmtId="0" fontId="2" fillId="0" borderId="12" xfId="0" applyFont="1" applyFill="1" applyBorder="1" applyAlignment="1">
      <alignment vertical="center"/>
    </xf>
    <xf numFmtId="0" fontId="2" fillId="0" borderId="18" xfId="0" applyFont="1" applyFill="1" applyBorder="1" applyAlignment="1">
      <alignment vertical="center"/>
    </xf>
    <xf numFmtId="180" fontId="3" fillId="0" borderId="0" xfId="0" applyNumberFormat="1" applyFont="1" applyFill="1" applyBorder="1" applyAlignment="1">
      <alignment vertical="center"/>
    </xf>
    <xf numFmtId="0" fontId="2" fillId="0" borderId="19" xfId="0" applyFont="1" applyFill="1" applyBorder="1" applyAlignment="1">
      <alignment vertical="center"/>
    </xf>
    <xf numFmtId="0" fontId="5" fillId="0" borderId="31" xfId="0" applyFont="1" applyFill="1" applyBorder="1" applyAlignment="1">
      <alignment vertical="center"/>
    </xf>
    <xf numFmtId="0" fontId="2" fillId="0" borderId="10" xfId="0" applyFont="1" applyFill="1" applyBorder="1" applyAlignment="1">
      <alignment vertical="center"/>
    </xf>
    <xf numFmtId="189" fontId="66" fillId="0" borderId="27" xfId="0" applyNumberFormat="1" applyFont="1" applyFill="1" applyBorder="1" applyAlignment="1">
      <alignment vertical="center"/>
    </xf>
    <xf numFmtId="184" fontId="2" fillId="0" borderId="0" xfId="60" applyNumberFormat="1" applyFont="1" applyFill="1" applyBorder="1">
      <alignment vertical="center"/>
      <protection/>
    </xf>
    <xf numFmtId="0" fontId="2" fillId="33" borderId="32" xfId="0" applyFont="1" applyFill="1" applyBorder="1" applyAlignment="1">
      <alignment horizontal="center" vertical="center"/>
    </xf>
    <xf numFmtId="0" fontId="8" fillId="0" borderId="33"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2" fillId="33" borderId="35" xfId="0" applyFont="1" applyFill="1" applyBorder="1" applyAlignment="1">
      <alignment horizontal="center" vertical="center"/>
    </xf>
    <xf numFmtId="49" fontId="2" fillId="0" borderId="12" xfId="0" applyNumberFormat="1" applyFont="1" applyBorder="1" applyAlignment="1">
      <alignment vertical="center"/>
    </xf>
    <xf numFmtId="49" fontId="2" fillId="0" borderId="17" xfId="0" applyNumberFormat="1" applyFont="1" applyBorder="1" applyAlignment="1">
      <alignment vertical="center"/>
    </xf>
    <xf numFmtId="49" fontId="2" fillId="0" borderId="24" xfId="0" applyNumberFormat="1" applyFont="1" applyBorder="1" applyAlignment="1">
      <alignment vertical="center"/>
    </xf>
    <xf numFmtId="0" fontId="10" fillId="0" borderId="36" xfId="0" applyFont="1" applyBorder="1" applyAlignment="1">
      <alignment vertical="center" wrapText="1"/>
    </xf>
    <xf numFmtId="0" fontId="10" fillId="0" borderId="37" xfId="0" applyFont="1" applyBorder="1" applyAlignment="1">
      <alignment horizontal="center" vertical="center"/>
    </xf>
    <xf numFmtId="210" fontId="2" fillId="0" borderId="0" xfId="60" applyNumberFormat="1" applyFont="1">
      <alignment vertical="center"/>
      <protection/>
    </xf>
    <xf numFmtId="184" fontId="2" fillId="0" borderId="0" xfId="60" applyNumberFormat="1" applyAlignment="1">
      <alignment horizontal="left" vertical="center"/>
      <protection/>
    </xf>
    <xf numFmtId="207" fontId="64" fillId="13" borderId="17" xfId="60" applyNumberFormat="1" applyFont="1" applyFill="1" applyBorder="1">
      <alignment vertical="center"/>
      <protection/>
    </xf>
    <xf numFmtId="209" fontId="64" fillId="13" borderId="17" xfId="60" applyNumberFormat="1" applyFont="1" applyFill="1" applyBorder="1">
      <alignment vertical="center"/>
      <protection/>
    </xf>
    <xf numFmtId="0" fontId="2" fillId="34" borderId="0" xfId="0" applyFont="1" applyFill="1" applyAlignment="1">
      <alignment vertical="center"/>
    </xf>
    <xf numFmtId="184" fontId="2" fillId="0" borderId="38" xfId="60" applyNumberFormat="1" applyFont="1" applyBorder="1">
      <alignment vertical="center"/>
      <protection/>
    </xf>
    <xf numFmtId="184" fontId="4" fillId="0" borderId="39" xfId="60" applyNumberFormat="1" applyFont="1" applyBorder="1" applyAlignment="1">
      <alignment vertical="center" wrapText="1"/>
      <protection/>
    </xf>
    <xf numFmtId="184" fontId="2" fillId="0" borderId="40" xfId="60" applyNumberFormat="1" applyFont="1" applyBorder="1">
      <alignment vertical="center"/>
      <protection/>
    </xf>
    <xf numFmtId="179" fontId="2" fillId="35" borderId="41" xfId="60" applyNumberFormat="1" applyFont="1" applyFill="1" applyBorder="1" applyProtection="1">
      <alignment vertical="center"/>
      <protection locked="0"/>
    </xf>
    <xf numFmtId="179" fontId="2" fillId="35" borderId="42" xfId="60" applyNumberFormat="1" applyFont="1" applyFill="1" applyBorder="1" applyProtection="1">
      <alignment vertical="center"/>
      <protection locked="0"/>
    </xf>
    <xf numFmtId="179" fontId="2" fillId="35" borderId="43" xfId="60" applyNumberFormat="1" applyFont="1" applyFill="1" applyBorder="1" applyProtection="1">
      <alignment vertical="center"/>
      <protection locked="0"/>
    </xf>
    <xf numFmtId="49" fontId="14" fillId="0" borderId="38" xfId="60" applyNumberFormat="1" applyFont="1" applyBorder="1" applyAlignment="1">
      <alignment vertical="center" wrapText="1"/>
      <protection/>
    </xf>
    <xf numFmtId="49" fontId="14" fillId="35" borderId="44" xfId="60" applyNumberFormat="1" applyFont="1" applyFill="1" applyBorder="1" applyAlignment="1" applyProtection="1">
      <alignment vertical="top" wrapText="1"/>
      <protection locked="0"/>
    </xf>
    <xf numFmtId="49" fontId="14" fillId="35" borderId="36" xfId="60" applyNumberFormat="1" applyFont="1" applyFill="1" applyBorder="1" applyAlignment="1" applyProtection="1">
      <alignment vertical="top" wrapText="1"/>
      <protection locked="0"/>
    </xf>
    <xf numFmtId="49" fontId="14" fillId="35" borderId="45" xfId="60" applyNumberFormat="1" applyFont="1" applyFill="1" applyBorder="1" applyAlignment="1" applyProtection="1">
      <alignment vertical="top" wrapText="1"/>
      <protection locked="0"/>
    </xf>
    <xf numFmtId="49" fontId="14" fillId="35" borderId="46" xfId="60" applyNumberFormat="1" applyFont="1" applyFill="1" applyBorder="1" applyAlignment="1" applyProtection="1">
      <alignment vertical="top" wrapText="1"/>
      <protection locked="0"/>
    </xf>
    <xf numFmtId="49" fontId="14" fillId="35" borderId="47" xfId="60" applyNumberFormat="1" applyFont="1" applyFill="1" applyBorder="1" applyAlignment="1" applyProtection="1">
      <alignment vertical="top" wrapText="1"/>
      <protection locked="0"/>
    </xf>
    <xf numFmtId="184" fontId="2" fillId="0" borderId="0" xfId="60" applyNumberFormat="1" applyFont="1" applyFill="1" applyAlignment="1">
      <alignment horizontal="center" vertical="center"/>
      <protection/>
    </xf>
    <xf numFmtId="184" fontId="2" fillId="0" borderId="0" xfId="60" applyNumberFormat="1" applyFont="1" applyAlignment="1">
      <alignment horizontal="center" vertical="center"/>
      <protection/>
    </xf>
    <xf numFmtId="184" fontId="65" fillId="0" borderId="0" xfId="60" applyNumberFormat="1" applyFont="1" applyFill="1" applyBorder="1">
      <alignment vertical="center"/>
      <protection/>
    </xf>
    <xf numFmtId="184" fontId="65" fillId="0" borderId="0" xfId="60" applyNumberFormat="1" applyFont="1">
      <alignment vertical="center"/>
      <protection/>
    </xf>
    <xf numFmtId="0" fontId="8" fillId="35" borderId="48" xfId="0" applyFont="1" applyFill="1" applyBorder="1" applyAlignment="1">
      <alignment horizontal="center" vertical="center" wrapText="1" shrinkToFit="1"/>
    </xf>
    <xf numFmtId="0" fontId="8" fillId="35" borderId="49" xfId="0" applyFont="1" applyFill="1" applyBorder="1" applyAlignment="1">
      <alignment horizontal="center" vertical="center"/>
    </xf>
    <xf numFmtId="0" fontId="8" fillId="35" borderId="48" xfId="0" applyFont="1" applyFill="1" applyBorder="1" applyAlignment="1">
      <alignment horizontal="center" vertical="center"/>
    </xf>
    <xf numFmtId="0" fontId="8" fillId="35" borderId="50" xfId="0" applyFont="1" applyFill="1" applyBorder="1" applyAlignment="1">
      <alignment horizontal="center" vertical="center"/>
    </xf>
    <xf numFmtId="0" fontId="5" fillId="35" borderId="50" xfId="0" applyFont="1" applyFill="1" applyBorder="1" applyAlignment="1">
      <alignment horizontal="center" vertical="center"/>
    </xf>
    <xf numFmtId="0" fontId="8" fillId="35" borderId="51" xfId="0" applyFont="1" applyFill="1" applyBorder="1" applyAlignment="1">
      <alignment horizontal="center" vertical="center"/>
    </xf>
    <xf numFmtId="0" fontId="8" fillId="35" borderId="52" xfId="0" applyFont="1" applyFill="1" applyBorder="1" applyAlignment="1">
      <alignment horizontal="center" vertical="center"/>
    </xf>
    <xf numFmtId="184" fontId="2" fillId="36" borderId="17" xfId="60" applyNumberFormat="1" applyFont="1" applyFill="1" applyBorder="1" applyAlignment="1" applyProtection="1">
      <alignment horizontal="right" vertical="center"/>
      <protection locked="0"/>
    </xf>
    <xf numFmtId="184" fontId="2" fillId="36" borderId="10" xfId="60" applyNumberFormat="1" applyFont="1" applyFill="1" applyBorder="1" applyAlignment="1" applyProtection="1">
      <alignment horizontal="right" vertical="center"/>
      <protection locked="0"/>
    </xf>
    <xf numFmtId="184" fontId="2" fillId="37" borderId="0" xfId="60" applyNumberFormat="1" applyFont="1" applyFill="1">
      <alignment vertical="center"/>
      <protection/>
    </xf>
    <xf numFmtId="6" fontId="2" fillId="35" borderId="0" xfId="57" applyFont="1" applyFill="1" applyAlignment="1" applyProtection="1">
      <alignment horizontal="left" vertical="center"/>
      <protection locked="0"/>
    </xf>
    <xf numFmtId="184" fontId="2" fillId="0" borderId="0" xfId="60" applyNumberFormat="1" applyFont="1" applyFill="1" applyAlignment="1">
      <alignment horizontal="left" vertical="center"/>
      <protection/>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5" fillId="0" borderId="55" xfId="0" applyFont="1" applyFill="1" applyBorder="1" applyAlignment="1">
      <alignment vertical="center"/>
    </xf>
    <xf numFmtId="0" fontId="2" fillId="0" borderId="0" xfId="0" applyFont="1" applyBorder="1" applyAlignment="1">
      <alignment vertical="top"/>
    </xf>
    <xf numFmtId="0" fontId="2" fillId="0" borderId="15" xfId="0" applyFont="1" applyFill="1" applyBorder="1" applyAlignment="1">
      <alignment vertical="center"/>
    </xf>
    <xf numFmtId="0" fontId="2" fillId="0" borderId="56" xfId="0" applyFont="1" applyFill="1" applyBorder="1" applyAlignment="1">
      <alignment vertical="center"/>
    </xf>
    <xf numFmtId="179" fontId="3" fillId="0" borderId="0" xfId="0" applyNumberFormat="1" applyFont="1" applyFill="1" applyBorder="1" applyAlignment="1">
      <alignment vertical="center"/>
    </xf>
    <xf numFmtId="0" fontId="2" fillId="0" borderId="0" xfId="0" applyFont="1" applyFill="1" applyAlignment="1">
      <alignment vertical="center"/>
    </xf>
    <xf numFmtId="179" fontId="66" fillId="0" borderId="0" xfId="0" applyNumberFormat="1" applyFont="1" applyFill="1" applyBorder="1" applyAlignment="1">
      <alignment vertical="center"/>
    </xf>
    <xf numFmtId="179" fontId="9" fillId="0" borderId="0" xfId="0" applyNumberFormat="1" applyFont="1" applyFill="1" applyBorder="1" applyAlignment="1">
      <alignment vertical="center"/>
    </xf>
    <xf numFmtId="0" fontId="2" fillId="0" borderId="0" xfId="0" applyFont="1" applyFill="1" applyBorder="1" applyAlignment="1">
      <alignment horizontal="left" vertical="center"/>
    </xf>
    <xf numFmtId="179" fontId="67" fillId="0" borderId="0" xfId="0" applyNumberFormat="1" applyFont="1" applyFill="1" applyBorder="1" applyAlignment="1">
      <alignment vertical="center"/>
    </xf>
    <xf numFmtId="0" fontId="68" fillId="0" borderId="0" xfId="0" applyFont="1" applyFill="1" applyBorder="1" applyAlignment="1">
      <alignment vertical="center"/>
    </xf>
    <xf numFmtId="0" fontId="66" fillId="38" borderId="17" xfId="0" applyFont="1" applyFill="1" applyBorder="1" applyAlignment="1">
      <alignment horizontal="center" vertical="center"/>
    </xf>
    <xf numFmtId="184" fontId="3" fillId="39" borderId="57" xfId="60" applyNumberFormat="1" applyFont="1" applyFill="1" applyBorder="1">
      <alignment vertical="center"/>
      <protection/>
    </xf>
    <xf numFmtId="0" fontId="68" fillId="0" borderId="0" xfId="0" applyFont="1" applyFill="1" applyBorder="1" applyAlignment="1">
      <alignment vertical="center"/>
    </xf>
    <xf numFmtId="184" fontId="2" fillId="38" borderId="17" xfId="60" applyNumberFormat="1" applyFont="1" applyFill="1" applyBorder="1" applyAlignment="1">
      <alignment horizontal="center" vertical="center"/>
      <protection/>
    </xf>
    <xf numFmtId="184" fontId="2" fillId="13" borderId="17" xfId="60" applyNumberFormat="1" applyFont="1" applyFill="1" applyBorder="1" applyAlignment="1">
      <alignment horizontal="center" vertical="center"/>
      <protection/>
    </xf>
    <xf numFmtId="184" fontId="64" fillId="37" borderId="0" xfId="60" applyNumberFormat="1" applyFont="1" applyFill="1" applyBorder="1">
      <alignment vertical="center"/>
      <protection/>
    </xf>
    <xf numFmtId="184" fontId="2" fillId="37" borderId="0" xfId="60" applyNumberFormat="1" applyFont="1" applyFill="1" applyAlignment="1">
      <alignment horizontal="center" vertical="center"/>
      <protection/>
    </xf>
    <xf numFmtId="184" fontId="16" fillId="37" borderId="0" xfId="60" applyNumberFormat="1" applyFont="1" applyFill="1" applyBorder="1">
      <alignment vertical="center"/>
      <protection/>
    </xf>
    <xf numFmtId="184" fontId="16" fillId="37" borderId="0" xfId="60" applyNumberFormat="1" applyFont="1" applyFill="1">
      <alignment vertical="center"/>
      <protection/>
    </xf>
    <xf numFmtId="184" fontId="2" fillId="0" borderId="58" xfId="60" applyNumberFormat="1" applyFont="1" applyBorder="1">
      <alignment vertical="center"/>
      <protection/>
    </xf>
    <xf numFmtId="179" fontId="2" fillId="35" borderId="59" xfId="60" applyNumberFormat="1" applyFont="1" applyFill="1" applyBorder="1" applyProtection="1">
      <alignment vertical="center"/>
      <protection locked="0"/>
    </xf>
    <xf numFmtId="184" fontId="2" fillId="0" borderId="60" xfId="60" applyNumberFormat="1" applyFont="1" applyFill="1" applyBorder="1" applyAlignment="1">
      <alignment horizontal="center" vertical="center"/>
      <protection/>
    </xf>
    <xf numFmtId="209" fontId="64" fillId="0" borderId="61" xfId="60" applyNumberFormat="1" applyFont="1" applyFill="1" applyBorder="1">
      <alignment vertical="center"/>
      <protection/>
    </xf>
    <xf numFmtId="184" fontId="2" fillId="0" borderId="62" xfId="60" applyNumberFormat="1" applyFont="1" applyFill="1" applyBorder="1" applyAlignment="1">
      <alignment horizontal="center" vertical="center"/>
      <protection/>
    </xf>
    <xf numFmtId="184" fontId="64" fillId="0" borderId="63" xfId="60" applyNumberFormat="1" applyFont="1" applyFill="1" applyBorder="1">
      <alignment vertical="center"/>
      <protection/>
    </xf>
    <xf numFmtId="184" fontId="3" fillId="0" borderId="64" xfId="60" applyNumberFormat="1" applyFont="1" applyFill="1" applyBorder="1">
      <alignment vertical="center"/>
      <protection/>
    </xf>
    <xf numFmtId="184" fontId="3" fillId="0" borderId="65" xfId="60" applyNumberFormat="1" applyFont="1" applyFill="1" applyBorder="1">
      <alignment vertical="center"/>
      <protection/>
    </xf>
    <xf numFmtId="184" fontId="2" fillId="38" borderId="60" xfId="60" applyNumberFormat="1" applyFont="1" applyFill="1" applyBorder="1" applyAlignment="1">
      <alignment horizontal="center" vertical="center"/>
      <protection/>
    </xf>
    <xf numFmtId="184" fontId="2" fillId="38" borderId="66" xfId="60" applyNumberFormat="1" applyFont="1" applyFill="1" applyBorder="1" applyAlignment="1">
      <alignment horizontal="center" vertical="center"/>
      <protection/>
    </xf>
    <xf numFmtId="184" fontId="2" fillId="38" borderId="67" xfId="60" applyNumberFormat="1" applyFont="1" applyFill="1" applyBorder="1" applyAlignment="1">
      <alignment horizontal="center" vertical="center"/>
      <protection/>
    </xf>
    <xf numFmtId="184" fontId="2" fillId="38" borderId="64" xfId="60" applyNumberFormat="1" applyFont="1" applyFill="1" applyBorder="1" applyAlignment="1">
      <alignment horizontal="center" vertical="center"/>
      <protection/>
    </xf>
    <xf numFmtId="184" fontId="2" fillId="38" borderId="65" xfId="60" applyNumberFormat="1" applyFont="1" applyFill="1" applyBorder="1" applyAlignment="1">
      <alignment horizontal="center" vertical="center"/>
      <protection/>
    </xf>
    <xf numFmtId="209" fontId="64" fillId="0" borderId="68" xfId="60" applyNumberFormat="1" applyFont="1" applyFill="1" applyBorder="1">
      <alignment vertical="center"/>
      <protection/>
    </xf>
    <xf numFmtId="184" fontId="2" fillId="0" borderId="69" xfId="60" applyNumberFormat="1" applyFont="1" applyBorder="1">
      <alignment vertical="center"/>
      <protection/>
    </xf>
    <xf numFmtId="184" fontId="2" fillId="0" borderId="70" xfId="60" applyNumberFormat="1" applyFont="1" applyBorder="1">
      <alignment vertical="center"/>
      <protection/>
    </xf>
    <xf numFmtId="184" fontId="4" fillId="0" borderId="44" xfId="60" applyNumberFormat="1" applyFont="1" applyBorder="1">
      <alignment vertical="center"/>
      <protection/>
    </xf>
    <xf numFmtId="184" fontId="16" fillId="37" borderId="70" xfId="60" applyNumberFormat="1" applyFont="1" applyFill="1" applyBorder="1" applyAlignment="1">
      <alignment horizontal="center" vertical="center"/>
      <protection/>
    </xf>
    <xf numFmtId="184" fontId="2" fillId="35" borderId="71" xfId="60" applyNumberFormat="1" applyFont="1" applyFill="1" applyBorder="1" applyAlignment="1" applyProtection="1">
      <alignment horizontal="center" vertical="center"/>
      <protection locked="0"/>
    </xf>
    <xf numFmtId="180" fontId="2" fillId="35" borderId="36" xfId="60" applyNumberFormat="1" applyFont="1" applyFill="1" applyBorder="1" applyAlignment="1" applyProtection="1">
      <alignment horizontal="center" vertical="center"/>
      <protection locked="0"/>
    </xf>
    <xf numFmtId="184" fontId="2" fillId="0" borderId="72" xfId="60" applyNumberFormat="1" applyFont="1" applyBorder="1">
      <alignment vertical="center"/>
      <protection/>
    </xf>
    <xf numFmtId="184" fontId="2" fillId="0" borderId="73" xfId="60" applyNumberFormat="1" applyFont="1" applyBorder="1">
      <alignment vertical="center"/>
      <protection/>
    </xf>
    <xf numFmtId="179" fontId="2" fillId="0" borderId="74" xfId="60" applyNumberFormat="1" applyFont="1" applyFill="1" applyBorder="1">
      <alignment vertical="center"/>
      <protection/>
    </xf>
    <xf numFmtId="184" fontId="2" fillId="0" borderId="75" xfId="60" applyNumberFormat="1" applyFont="1" applyFill="1" applyBorder="1">
      <alignment vertical="center"/>
      <protection/>
    </xf>
    <xf numFmtId="180" fontId="2" fillId="35" borderId="76" xfId="60" applyNumberFormat="1" applyFont="1" applyFill="1" applyBorder="1" applyAlignment="1" applyProtection="1">
      <alignment horizontal="center" vertical="center"/>
      <protection locked="0"/>
    </xf>
    <xf numFmtId="184" fontId="16" fillId="37" borderId="77" xfId="60" applyNumberFormat="1" applyFont="1" applyFill="1" applyBorder="1" applyAlignment="1">
      <alignment vertical="center" wrapText="1" shrinkToFit="1"/>
      <protection/>
    </xf>
    <xf numFmtId="180" fontId="2" fillId="35" borderId="78" xfId="60" applyNumberFormat="1" applyFont="1" applyFill="1" applyBorder="1" applyAlignment="1" applyProtection="1">
      <alignment horizontal="center" vertical="center"/>
      <protection locked="0"/>
    </xf>
    <xf numFmtId="184" fontId="16" fillId="0" borderId="79" xfId="60" applyNumberFormat="1" applyFont="1" applyFill="1" applyBorder="1" applyAlignment="1">
      <alignment horizontal="center" vertical="center"/>
      <protection/>
    </xf>
    <xf numFmtId="184" fontId="16" fillId="0" borderId="60" xfId="60" applyNumberFormat="1" applyFont="1" applyFill="1" applyBorder="1">
      <alignment vertical="center"/>
      <protection/>
    </xf>
    <xf numFmtId="184" fontId="2" fillId="13" borderId="66" xfId="60" applyNumberFormat="1" applyFont="1" applyFill="1" applyBorder="1">
      <alignment vertical="center"/>
      <protection/>
    </xf>
    <xf numFmtId="209" fontId="64" fillId="13" borderId="66" xfId="60" applyNumberFormat="1" applyFont="1" applyFill="1" applyBorder="1" applyAlignment="1">
      <alignment horizontal="right" vertical="center"/>
      <protection/>
    </xf>
    <xf numFmtId="184" fontId="2" fillId="13" borderId="63" xfId="60" applyNumberFormat="1" applyFont="1" applyFill="1" applyBorder="1" applyAlignment="1">
      <alignment horizontal="center" vertical="center"/>
      <protection/>
    </xf>
    <xf numFmtId="184" fontId="2" fillId="13" borderId="76" xfId="60" applyNumberFormat="1" applyFont="1" applyFill="1" applyBorder="1">
      <alignment vertical="center"/>
      <protection/>
    </xf>
    <xf numFmtId="184" fontId="2" fillId="13" borderId="65" xfId="60" applyNumberFormat="1" applyFont="1" applyFill="1" applyBorder="1">
      <alignment vertical="center"/>
      <protection/>
    </xf>
    <xf numFmtId="179" fontId="2" fillId="0" borderId="80" xfId="60" applyNumberFormat="1" applyFont="1" applyFill="1" applyBorder="1" applyAlignment="1" applyProtection="1">
      <alignment horizontal="right" vertical="center"/>
      <protection/>
    </xf>
    <xf numFmtId="184" fontId="69" fillId="0" borderId="0" xfId="60" applyNumberFormat="1" applyFont="1">
      <alignment vertical="center"/>
      <protection/>
    </xf>
    <xf numFmtId="0" fontId="14" fillId="0" borderId="0" xfId="60" applyFont="1">
      <alignment vertical="center"/>
      <protection/>
    </xf>
    <xf numFmtId="0" fontId="14" fillId="0" borderId="17" xfId="60" applyFont="1" applyBorder="1" applyAlignment="1">
      <alignment horizontal="center" vertical="center" shrinkToFit="1"/>
      <protection/>
    </xf>
    <xf numFmtId="211" fontId="14" fillId="0" borderId="17" xfId="60" applyNumberFormat="1" applyFont="1" applyBorder="1" applyAlignment="1">
      <alignment horizontal="center" vertical="center" wrapText="1"/>
      <protection/>
    </xf>
    <xf numFmtId="0" fontId="14" fillId="0" borderId="17" xfId="60" applyFont="1" applyBorder="1" applyAlignment="1">
      <alignment horizontal="center" vertical="center" wrapText="1"/>
      <protection/>
    </xf>
    <xf numFmtId="0" fontId="14" fillId="0" borderId="17" xfId="60" applyFont="1" applyBorder="1" applyAlignment="1">
      <alignment vertical="center" wrapText="1"/>
      <protection/>
    </xf>
    <xf numFmtId="0" fontId="14" fillId="0" borderId="17" xfId="60" applyFont="1" applyBorder="1" applyAlignment="1">
      <alignment horizontal="center" vertical="center"/>
      <protection/>
    </xf>
    <xf numFmtId="0" fontId="14" fillId="0" borderId="17" xfId="60" applyFont="1" applyBorder="1" applyAlignment="1">
      <alignment horizontal="center" vertical="center" wrapText="1" shrinkToFit="1"/>
      <protection/>
    </xf>
    <xf numFmtId="211" fontId="14" fillId="0" borderId="17" xfId="60" applyNumberFormat="1" applyFont="1" applyFill="1" applyBorder="1" applyAlignment="1">
      <alignment horizontal="center" vertical="center" wrapText="1"/>
      <protection/>
    </xf>
    <xf numFmtId="0" fontId="14" fillId="35" borderId="17" xfId="60" applyFont="1" applyFill="1" applyBorder="1" applyAlignment="1">
      <alignment horizontal="center" vertical="center" wrapText="1" shrinkToFit="1"/>
      <protection/>
    </xf>
    <xf numFmtId="211" fontId="14" fillId="35" borderId="17" xfId="60" applyNumberFormat="1" applyFont="1" applyFill="1" applyBorder="1" applyAlignment="1">
      <alignment horizontal="center" vertical="center" wrapText="1"/>
      <protection/>
    </xf>
    <xf numFmtId="0" fontId="14" fillId="35" borderId="17" xfId="60" applyFont="1" applyFill="1" applyBorder="1" applyAlignment="1">
      <alignment horizontal="center" vertical="center" shrinkToFit="1"/>
      <protection/>
    </xf>
    <xf numFmtId="0" fontId="14" fillId="35" borderId="17" xfId="60" applyFont="1" applyFill="1" applyBorder="1" applyAlignment="1">
      <alignment horizontal="left" vertical="center" wrapText="1"/>
      <protection/>
    </xf>
    <xf numFmtId="0" fontId="2" fillId="0" borderId="0" xfId="60" applyFont="1">
      <alignment vertical="center"/>
      <protection/>
    </xf>
    <xf numFmtId="184" fontId="2" fillId="38" borderId="60" xfId="60" applyNumberFormat="1" applyFont="1" applyFill="1" applyBorder="1" applyAlignment="1">
      <alignment horizontal="center" vertical="center"/>
      <protection/>
    </xf>
    <xf numFmtId="184" fontId="2" fillId="38" borderId="17" xfId="60" applyNumberFormat="1" applyFont="1" applyFill="1" applyBorder="1" applyAlignment="1">
      <alignment horizontal="center" vertical="center"/>
      <protection/>
    </xf>
    <xf numFmtId="184" fontId="4" fillId="0" borderId="81" xfId="60" applyNumberFormat="1" applyFont="1" applyBorder="1" applyAlignment="1">
      <alignment vertical="center" wrapText="1"/>
      <protection/>
    </xf>
    <xf numFmtId="179" fontId="2" fillId="35" borderId="82" xfId="60" applyNumberFormat="1" applyFont="1" applyFill="1" applyBorder="1" applyProtection="1">
      <alignment vertical="center"/>
      <protection locked="0"/>
    </xf>
    <xf numFmtId="184" fontId="4" fillId="0" borderId="83" xfId="60" applyNumberFormat="1" applyFont="1" applyBorder="1" applyAlignment="1">
      <alignment vertical="center" wrapText="1"/>
      <protection/>
    </xf>
    <xf numFmtId="184" fontId="2" fillId="36" borderId="26" xfId="60" applyNumberFormat="1" applyFont="1" applyFill="1" applyBorder="1" applyAlignment="1" applyProtection="1">
      <alignment horizontal="right" vertical="center"/>
      <protection locked="0"/>
    </xf>
    <xf numFmtId="184" fontId="64" fillId="13" borderId="84" xfId="60" applyNumberFormat="1" applyFont="1" applyFill="1" applyBorder="1">
      <alignment vertical="center"/>
      <protection/>
    </xf>
    <xf numFmtId="184" fontId="4" fillId="0" borderId="85" xfId="60" applyNumberFormat="1" applyFont="1" applyBorder="1" applyAlignment="1">
      <alignment vertical="center" wrapText="1"/>
      <protection/>
    </xf>
    <xf numFmtId="179" fontId="2" fillId="35" borderId="86" xfId="60" applyNumberFormat="1" applyFont="1" applyFill="1" applyBorder="1" applyProtection="1">
      <alignment vertical="center"/>
      <protection locked="0"/>
    </xf>
    <xf numFmtId="179" fontId="4" fillId="0" borderId="87" xfId="60" applyNumberFormat="1" applyFont="1" applyFill="1" applyBorder="1" applyAlignment="1" applyProtection="1">
      <alignment horizontal="center" vertical="center" wrapText="1"/>
      <protection locked="0"/>
    </xf>
    <xf numFmtId="49" fontId="14" fillId="35" borderId="88" xfId="60" applyNumberFormat="1" applyFont="1" applyFill="1" applyBorder="1" applyAlignment="1" applyProtection="1">
      <alignment vertical="top" wrapText="1"/>
      <protection locked="0"/>
    </xf>
    <xf numFmtId="179" fontId="2" fillId="35" borderId="89" xfId="60" applyNumberFormat="1" applyFont="1" applyFill="1" applyBorder="1" applyProtection="1">
      <alignment vertical="center"/>
      <protection locked="0"/>
    </xf>
    <xf numFmtId="49" fontId="14" fillId="35" borderId="90" xfId="60" applyNumberFormat="1" applyFont="1" applyFill="1" applyBorder="1" applyAlignment="1" applyProtection="1">
      <alignment vertical="top" wrapText="1"/>
      <protection locked="0"/>
    </xf>
    <xf numFmtId="179" fontId="2" fillId="0" borderId="91" xfId="60" applyNumberFormat="1" applyFont="1" applyFill="1" applyBorder="1" applyProtection="1">
      <alignment vertical="center"/>
      <protection locked="0"/>
    </xf>
    <xf numFmtId="179" fontId="2" fillId="0" borderId="92" xfId="60" applyNumberFormat="1" applyFont="1" applyFill="1" applyBorder="1" applyProtection="1">
      <alignment vertical="center"/>
      <protection locked="0"/>
    </xf>
    <xf numFmtId="179" fontId="2" fillId="0" borderId="71" xfId="60" applyNumberFormat="1" applyFont="1" applyFill="1" applyBorder="1" applyProtection="1">
      <alignment vertical="center"/>
      <protection locked="0"/>
    </xf>
    <xf numFmtId="179" fontId="2" fillId="0" borderId="93" xfId="60" applyNumberFormat="1" applyFont="1" applyFill="1" applyBorder="1" applyProtection="1">
      <alignment vertical="center"/>
      <protection locked="0"/>
    </xf>
    <xf numFmtId="179" fontId="2" fillId="35" borderId="94" xfId="60" applyNumberFormat="1" applyFont="1" applyFill="1" applyBorder="1" applyProtection="1">
      <alignment vertical="center"/>
      <protection locked="0"/>
    </xf>
    <xf numFmtId="179" fontId="2" fillId="0" borderId="95" xfId="60" applyNumberFormat="1" applyFont="1" applyFill="1" applyBorder="1" applyProtection="1">
      <alignment vertical="center"/>
      <protection locked="0"/>
    </xf>
    <xf numFmtId="49" fontId="14" fillId="35" borderId="96" xfId="60" applyNumberFormat="1" applyFont="1" applyFill="1" applyBorder="1" applyAlignment="1" applyProtection="1">
      <alignment vertical="top" wrapText="1"/>
      <protection locked="0"/>
    </xf>
    <xf numFmtId="49" fontId="14" fillId="35" borderId="16" xfId="60" applyNumberFormat="1" applyFont="1" applyFill="1" applyBorder="1" applyAlignment="1" applyProtection="1">
      <alignment vertical="top" wrapText="1"/>
      <protection locked="0"/>
    </xf>
    <xf numFmtId="49" fontId="14" fillId="35" borderId="97" xfId="60" applyNumberFormat="1" applyFont="1" applyFill="1" applyBorder="1" applyAlignment="1" applyProtection="1">
      <alignment vertical="top" wrapText="1"/>
      <protection locked="0"/>
    </xf>
    <xf numFmtId="184" fontId="4" fillId="0" borderId="98" xfId="60" applyNumberFormat="1" applyFont="1" applyBorder="1" applyAlignment="1">
      <alignment vertical="center" wrapText="1"/>
      <protection/>
    </xf>
    <xf numFmtId="179" fontId="2" fillId="0" borderId="26" xfId="60" applyNumberFormat="1" applyFont="1" applyFill="1" applyBorder="1" applyProtection="1">
      <alignment vertical="center"/>
      <protection locked="0"/>
    </xf>
    <xf numFmtId="179" fontId="4" fillId="0" borderId="87" xfId="60" applyNumberFormat="1" applyFont="1" applyFill="1" applyBorder="1" applyProtection="1">
      <alignment vertical="center"/>
      <protection locked="0"/>
    </xf>
    <xf numFmtId="184" fontId="2" fillId="35" borderId="17" xfId="60" applyNumberFormat="1" applyFont="1" applyFill="1" applyBorder="1" applyAlignment="1" applyProtection="1">
      <alignment horizontal="right" vertical="center"/>
      <protection locked="0"/>
    </xf>
    <xf numFmtId="179" fontId="2" fillId="0" borderId="99" xfId="60" applyNumberFormat="1" applyFont="1" applyFill="1" applyBorder="1" applyProtection="1">
      <alignment vertical="center"/>
      <protection locked="0"/>
    </xf>
    <xf numFmtId="179" fontId="2" fillId="0" borderId="100" xfId="60" applyNumberFormat="1" applyFont="1" applyFill="1" applyBorder="1" applyProtection="1">
      <alignment vertical="center"/>
      <protection locked="0"/>
    </xf>
    <xf numFmtId="179" fontId="2" fillId="0" borderId="0" xfId="60" applyNumberFormat="1" applyFont="1" applyFill="1" applyBorder="1" applyProtection="1">
      <alignment vertical="center"/>
      <protection locked="0"/>
    </xf>
    <xf numFmtId="184" fontId="2" fillId="0" borderId="90" xfId="60" applyNumberFormat="1" applyFont="1" applyBorder="1">
      <alignment vertical="center"/>
      <protection/>
    </xf>
    <xf numFmtId="0" fontId="16" fillId="0" borderId="101" xfId="60" applyFont="1" applyFill="1" applyBorder="1" applyAlignment="1">
      <alignment horizontal="center" vertical="center"/>
      <protection/>
    </xf>
    <xf numFmtId="180" fontId="2" fillId="35" borderId="45" xfId="60" applyNumberFormat="1" applyFont="1" applyFill="1" applyBorder="1" applyProtection="1">
      <alignment vertical="center"/>
      <protection locked="0"/>
    </xf>
    <xf numFmtId="180" fontId="2" fillId="35" borderId="102" xfId="60" applyNumberFormat="1" applyFont="1" applyFill="1" applyBorder="1" applyAlignment="1" applyProtection="1">
      <alignment vertical="center"/>
      <protection locked="0"/>
    </xf>
    <xf numFmtId="184" fontId="16" fillId="35" borderId="93" xfId="60" applyNumberFormat="1" applyFont="1" applyFill="1" applyBorder="1" applyAlignment="1" applyProtection="1">
      <alignment horizontal="center" vertical="center" shrinkToFit="1"/>
      <protection locked="0"/>
    </xf>
    <xf numFmtId="0" fontId="16" fillId="0" borderId="103" xfId="60" applyFont="1" applyFill="1" applyBorder="1" applyAlignment="1">
      <alignment horizontal="center" vertical="center"/>
      <protection/>
    </xf>
    <xf numFmtId="179" fontId="2" fillId="0" borderId="104" xfId="60" applyNumberFormat="1" applyFont="1" applyFill="1" applyBorder="1" applyProtection="1">
      <alignment vertical="center"/>
      <protection locked="0"/>
    </xf>
    <xf numFmtId="179" fontId="2" fillId="0" borderId="105" xfId="60" applyNumberFormat="1" applyFont="1" applyFill="1" applyBorder="1" applyProtection="1">
      <alignment vertical="center"/>
      <protection locked="0"/>
    </xf>
    <xf numFmtId="209" fontId="64" fillId="0" borderId="61" xfId="60" applyNumberFormat="1" applyFont="1" applyFill="1" applyBorder="1" applyAlignment="1">
      <alignment vertical="center"/>
      <protection/>
    </xf>
    <xf numFmtId="209" fontId="64" fillId="13" borderId="10" xfId="60" applyNumberFormat="1" applyFont="1" applyFill="1" applyBorder="1">
      <alignment vertical="center"/>
      <protection/>
    </xf>
    <xf numFmtId="184" fontId="3" fillId="13" borderId="106" xfId="60" applyNumberFormat="1" applyFont="1" applyFill="1" applyBorder="1">
      <alignment vertical="center"/>
      <protection/>
    </xf>
    <xf numFmtId="209" fontId="64" fillId="13" borderId="17" xfId="60" applyNumberFormat="1" applyFont="1" applyFill="1" applyBorder="1" applyAlignment="1">
      <alignment vertical="center"/>
      <protection/>
    </xf>
    <xf numFmtId="49" fontId="14" fillId="0" borderId="0" xfId="60" applyNumberFormat="1" applyFont="1" applyFill="1" applyBorder="1" applyAlignment="1" applyProtection="1">
      <alignment vertical="top" wrapText="1"/>
      <protection locked="0"/>
    </xf>
    <xf numFmtId="179" fontId="2" fillId="35" borderId="107" xfId="60" applyNumberFormat="1" applyFont="1" applyFill="1" applyBorder="1" applyProtection="1">
      <alignment vertical="center"/>
      <protection locked="0"/>
    </xf>
    <xf numFmtId="179" fontId="2" fillId="0" borderId="42" xfId="60" applyNumberFormat="1" applyFont="1" applyFill="1" applyBorder="1" applyProtection="1">
      <alignment vertical="center"/>
      <protection locked="0"/>
    </xf>
    <xf numFmtId="184" fontId="16" fillId="0" borderId="0" xfId="60" applyNumberFormat="1" applyFont="1" applyFill="1" applyAlignment="1">
      <alignment vertical="top"/>
      <protection/>
    </xf>
    <xf numFmtId="184" fontId="2" fillId="0" borderId="0" xfId="60" applyNumberFormat="1" applyFont="1" applyBorder="1" applyAlignment="1">
      <alignment vertical="top"/>
      <protection/>
    </xf>
    <xf numFmtId="184" fontId="2" fillId="0" borderId="0" xfId="60" applyNumberFormat="1" applyFont="1" applyBorder="1" applyAlignment="1">
      <alignment vertical="top" wrapText="1"/>
      <protection/>
    </xf>
    <xf numFmtId="49" fontId="14" fillId="35" borderId="108" xfId="60" applyNumberFormat="1" applyFont="1" applyFill="1" applyBorder="1" applyAlignment="1" applyProtection="1">
      <alignment vertical="top" wrapText="1"/>
      <protection locked="0"/>
    </xf>
    <xf numFmtId="179" fontId="2" fillId="35" borderId="109" xfId="60" applyNumberFormat="1" applyFont="1" applyFill="1" applyBorder="1" applyProtection="1">
      <alignment vertical="center"/>
      <protection locked="0"/>
    </xf>
    <xf numFmtId="179" fontId="2" fillId="0" borderId="110" xfId="60" applyNumberFormat="1" applyFont="1" applyFill="1" applyBorder="1" applyProtection="1">
      <alignment vertical="center"/>
      <protection locked="0"/>
    </xf>
    <xf numFmtId="179" fontId="2" fillId="35" borderId="111" xfId="60" applyNumberFormat="1" applyFont="1" applyFill="1" applyBorder="1" applyProtection="1">
      <alignment vertical="center"/>
      <protection locked="0"/>
    </xf>
    <xf numFmtId="179" fontId="2" fillId="0" borderId="112" xfId="60" applyNumberFormat="1" applyFont="1" applyFill="1" applyBorder="1" applyProtection="1">
      <alignment vertical="center"/>
      <protection locked="0"/>
    </xf>
    <xf numFmtId="49" fontId="14" fillId="35" borderId="113" xfId="60" applyNumberFormat="1" applyFont="1" applyFill="1" applyBorder="1" applyAlignment="1" applyProtection="1">
      <alignment vertical="top" wrapText="1"/>
      <protection locked="0"/>
    </xf>
    <xf numFmtId="179" fontId="2" fillId="35" borderId="114" xfId="60" applyNumberFormat="1" applyFont="1" applyFill="1" applyBorder="1" applyProtection="1">
      <alignment vertical="center"/>
      <protection locked="0"/>
    </xf>
    <xf numFmtId="179" fontId="2" fillId="0" borderId="75" xfId="60" applyNumberFormat="1" applyFont="1" applyFill="1" applyBorder="1" applyProtection="1">
      <alignment vertical="center"/>
      <protection locked="0"/>
    </xf>
    <xf numFmtId="179" fontId="2" fillId="0" borderId="115" xfId="60" applyNumberFormat="1" applyFont="1" applyFill="1" applyBorder="1" applyProtection="1">
      <alignment vertical="center"/>
      <protection locked="0"/>
    </xf>
    <xf numFmtId="49" fontId="14" fillId="35" borderId="116" xfId="60" applyNumberFormat="1" applyFont="1" applyFill="1" applyBorder="1" applyAlignment="1" applyProtection="1">
      <alignment vertical="top" wrapText="1"/>
      <protection locked="0"/>
    </xf>
    <xf numFmtId="179" fontId="2" fillId="35" borderId="117" xfId="60" applyNumberFormat="1" applyFont="1" applyFill="1" applyBorder="1" applyProtection="1">
      <alignment vertical="center"/>
      <protection locked="0"/>
    </xf>
    <xf numFmtId="179" fontId="2" fillId="0" borderId="118" xfId="60" applyNumberFormat="1" applyFont="1" applyFill="1" applyBorder="1" applyProtection="1">
      <alignment vertical="center"/>
      <protection locked="0"/>
    </xf>
    <xf numFmtId="179" fontId="2" fillId="0" borderId="41" xfId="60" applyNumberFormat="1" applyFont="1" applyFill="1" applyBorder="1" applyProtection="1">
      <alignment vertical="center"/>
      <protection locked="0"/>
    </xf>
    <xf numFmtId="184" fontId="2" fillId="0" borderId="0" xfId="60" applyNumberFormat="1" applyFont="1" applyProtection="1">
      <alignment vertical="center"/>
      <protection/>
    </xf>
    <xf numFmtId="184" fontId="2" fillId="38" borderId="61" xfId="60" applyNumberFormat="1" applyFont="1" applyFill="1" applyBorder="1" applyAlignment="1">
      <alignment horizontal="center" vertical="center"/>
      <protection/>
    </xf>
    <xf numFmtId="184" fontId="3" fillId="0" borderId="57" xfId="60" applyNumberFormat="1" applyFont="1" applyFill="1" applyBorder="1">
      <alignment vertical="center"/>
      <protection/>
    </xf>
    <xf numFmtId="209" fontId="64" fillId="13" borderId="61" xfId="60" applyNumberFormat="1" applyFont="1" applyFill="1" applyBorder="1" applyAlignment="1">
      <alignment vertical="center"/>
      <protection/>
    </xf>
    <xf numFmtId="207" fontId="64" fillId="13" borderId="76" xfId="60" applyNumberFormat="1" applyFont="1" applyFill="1" applyBorder="1">
      <alignment vertical="center"/>
      <protection/>
    </xf>
    <xf numFmtId="0" fontId="70" fillId="0" borderId="17" xfId="60" applyFont="1" applyBorder="1" applyAlignment="1">
      <alignment horizontal="center" vertical="center" wrapText="1" shrinkToFit="1"/>
      <protection/>
    </xf>
    <xf numFmtId="184" fontId="2" fillId="0" borderId="38" xfId="60" applyNumberFormat="1" applyFont="1" applyBorder="1" applyAlignment="1">
      <alignment vertical="center" shrinkToFit="1"/>
      <protection/>
    </xf>
    <xf numFmtId="184" fontId="2" fillId="35" borderId="119" xfId="60" applyNumberFormat="1" applyFont="1" applyFill="1" applyBorder="1" applyAlignment="1" applyProtection="1">
      <alignment horizontal="center" vertical="center"/>
      <protection locked="0"/>
    </xf>
    <xf numFmtId="184" fontId="16" fillId="0" borderId="67" xfId="60" applyNumberFormat="1" applyFont="1" applyFill="1" applyBorder="1" applyAlignment="1">
      <alignment vertical="center" shrinkToFit="1"/>
      <protection/>
    </xf>
    <xf numFmtId="0" fontId="20" fillId="0" borderId="120" xfId="0" applyFont="1" applyBorder="1" applyAlignment="1">
      <alignment horizontal="justify" vertical="center" wrapText="1"/>
    </xf>
    <xf numFmtId="0" fontId="20" fillId="0" borderId="121" xfId="0" applyFont="1" applyBorder="1" applyAlignment="1">
      <alignment horizontal="justify" vertical="center" wrapText="1"/>
    </xf>
    <xf numFmtId="0" fontId="20" fillId="0" borderId="0" xfId="0" applyFont="1" applyBorder="1" applyAlignment="1" applyProtection="1">
      <alignment horizontal="justify" vertical="center"/>
      <protection locked="0"/>
    </xf>
    <xf numFmtId="0" fontId="20" fillId="0" borderId="0" xfId="0" applyFont="1" applyBorder="1" applyAlignment="1" applyProtection="1">
      <alignment horizontal="justify" vertical="center" wrapText="1"/>
      <protection locked="0"/>
    </xf>
    <xf numFmtId="0" fontId="20" fillId="0" borderId="72" xfId="0" applyFont="1" applyBorder="1" applyAlignment="1" applyProtection="1">
      <alignment horizontal="justify" vertical="center" wrapText="1"/>
      <protection locked="0"/>
    </xf>
    <xf numFmtId="0" fontId="20" fillId="0" borderId="73" xfId="0" applyFont="1" applyBorder="1" applyAlignment="1" applyProtection="1">
      <alignment horizontal="justify" vertical="center" wrapText="1"/>
      <protection locked="0"/>
    </xf>
    <xf numFmtId="0" fontId="20" fillId="0" borderId="85" xfId="0" applyFont="1" applyBorder="1" applyAlignment="1" applyProtection="1">
      <alignment horizontal="justify" vertical="center" wrapText="1"/>
      <protection locked="0"/>
    </xf>
    <xf numFmtId="0" fontId="20" fillId="0" borderId="120" xfId="0" applyFont="1" applyBorder="1" applyAlignment="1" applyProtection="1">
      <alignment horizontal="justify" vertical="center" wrapText="1"/>
      <protection locked="0"/>
    </xf>
    <xf numFmtId="0" fontId="20" fillId="0" borderId="122" xfId="0" applyFont="1" applyBorder="1" applyAlignment="1" applyProtection="1">
      <alignment horizontal="justify" vertical="center" wrapText="1"/>
      <protection locked="0"/>
    </xf>
    <xf numFmtId="0" fontId="20" fillId="0" borderId="121" xfId="0" applyFont="1" applyBorder="1" applyAlignment="1" applyProtection="1">
      <alignment horizontal="justify" vertical="center" wrapText="1"/>
      <protection locked="0"/>
    </xf>
    <xf numFmtId="0" fontId="20" fillId="0" borderId="0" xfId="0" applyFont="1" applyBorder="1" applyAlignment="1">
      <alignment horizontal="justify" vertical="center" wrapText="1"/>
    </xf>
    <xf numFmtId="184" fontId="4" fillId="38" borderId="123" xfId="60" applyNumberFormat="1" applyFont="1" applyFill="1" applyBorder="1" applyAlignment="1" applyProtection="1">
      <alignment vertical="center" wrapText="1"/>
      <protection/>
    </xf>
    <xf numFmtId="184" fontId="4" fillId="38" borderId="12" xfId="60" applyNumberFormat="1" applyFont="1" applyFill="1" applyBorder="1" applyAlignment="1" applyProtection="1">
      <alignment vertical="center" wrapText="1"/>
      <protection/>
    </xf>
    <xf numFmtId="0" fontId="20" fillId="0" borderId="72" xfId="0" applyFont="1" applyBorder="1" applyAlignment="1">
      <alignment horizontal="justify" vertical="center" wrapText="1"/>
    </xf>
    <xf numFmtId="0" fontId="20" fillId="0" borderId="85" xfId="0" applyFont="1" applyBorder="1" applyAlignment="1">
      <alignment horizontal="justify" vertical="center" wrapText="1"/>
    </xf>
    <xf numFmtId="184" fontId="4" fillId="38" borderId="124" xfId="60" applyNumberFormat="1" applyFont="1" applyFill="1" applyBorder="1" applyAlignment="1" applyProtection="1">
      <alignment horizontal="center" vertical="center" wrapText="1"/>
      <protection/>
    </xf>
    <xf numFmtId="184" fontId="4" fillId="38" borderId="125" xfId="60" applyNumberFormat="1" applyFont="1" applyFill="1" applyBorder="1" applyAlignment="1" applyProtection="1">
      <alignment horizontal="center" vertical="center" wrapText="1"/>
      <protection/>
    </xf>
    <xf numFmtId="184" fontId="4" fillId="38" borderId="126" xfId="60" applyNumberFormat="1" applyFont="1" applyFill="1" applyBorder="1" applyAlignment="1" applyProtection="1">
      <alignment horizontal="center" vertical="center" wrapText="1"/>
      <protection/>
    </xf>
    <xf numFmtId="184" fontId="4" fillId="38" borderId="127" xfId="60" applyNumberFormat="1" applyFont="1" applyFill="1" applyBorder="1" applyAlignment="1" applyProtection="1">
      <alignment horizontal="center" vertical="center" wrapText="1"/>
      <protection/>
    </xf>
    <xf numFmtId="184" fontId="2" fillId="38" borderId="60" xfId="60" applyNumberFormat="1" applyFont="1" applyFill="1" applyBorder="1" applyAlignment="1">
      <alignment horizontal="center" vertical="center"/>
      <protection/>
    </xf>
    <xf numFmtId="184" fontId="4" fillId="13" borderId="128" xfId="60" applyNumberFormat="1" applyFont="1" applyFill="1" applyBorder="1" applyAlignment="1" applyProtection="1">
      <alignment horizontal="center" vertical="center" wrapText="1"/>
      <protection/>
    </xf>
    <xf numFmtId="184" fontId="4" fillId="13" borderId="29" xfId="60" applyNumberFormat="1" applyFont="1" applyFill="1" applyBorder="1" applyAlignment="1" applyProtection="1">
      <alignment horizontal="center" vertical="center" wrapText="1"/>
      <protection/>
    </xf>
    <xf numFmtId="179" fontId="14" fillId="0" borderId="92" xfId="60" applyNumberFormat="1" applyFont="1" applyFill="1" applyBorder="1" applyAlignment="1" applyProtection="1">
      <alignment horizontal="left" vertical="top" wrapText="1"/>
      <protection locked="0"/>
    </xf>
    <xf numFmtId="179" fontId="14" fillId="0" borderId="129" xfId="60" applyNumberFormat="1" applyFont="1" applyFill="1" applyBorder="1" applyAlignment="1" applyProtection="1">
      <alignment horizontal="left" vertical="top" wrapText="1"/>
      <protection locked="0"/>
    </xf>
    <xf numFmtId="179" fontId="14" fillId="0" borderId="130" xfId="60" applyNumberFormat="1" applyFont="1" applyFill="1" applyBorder="1" applyAlignment="1" applyProtection="1">
      <alignment horizontal="left" vertical="top" wrapText="1"/>
      <protection locked="0"/>
    </xf>
    <xf numFmtId="184" fontId="4" fillId="13" borderId="131" xfId="60" applyNumberFormat="1" applyFont="1" applyFill="1" applyBorder="1" applyAlignment="1" applyProtection="1">
      <alignment vertical="center" wrapText="1"/>
      <protection/>
    </xf>
    <xf numFmtId="184" fontId="4" fillId="13" borderId="16" xfId="60" applyNumberFormat="1" applyFont="1" applyFill="1" applyBorder="1" applyAlignment="1" applyProtection="1">
      <alignment vertical="center" wrapText="1"/>
      <protection/>
    </xf>
    <xf numFmtId="184" fontId="16" fillId="13" borderId="131" xfId="60" applyNumberFormat="1" applyFont="1" applyFill="1" applyBorder="1" applyAlignment="1" applyProtection="1">
      <alignment horizontal="center" vertical="center" wrapText="1"/>
      <protection/>
    </xf>
    <xf numFmtId="184" fontId="16" fillId="13" borderId="128" xfId="60" applyNumberFormat="1" applyFont="1" applyFill="1" applyBorder="1" applyAlignment="1" applyProtection="1">
      <alignment horizontal="center" vertical="center" wrapText="1"/>
      <protection/>
    </xf>
    <xf numFmtId="184" fontId="16" fillId="13" borderId="16" xfId="60" applyNumberFormat="1" applyFont="1" applyFill="1" applyBorder="1" applyAlignment="1" applyProtection="1">
      <alignment horizontal="center" vertical="center" wrapText="1"/>
      <protection/>
    </xf>
    <xf numFmtId="184" fontId="16" fillId="13" borderId="29" xfId="60" applyNumberFormat="1" applyFont="1" applyFill="1" applyBorder="1" applyAlignment="1" applyProtection="1">
      <alignment horizontal="center" vertical="center" wrapText="1"/>
      <protection/>
    </xf>
    <xf numFmtId="184" fontId="2" fillId="36" borderId="132" xfId="60" applyNumberFormat="1" applyFont="1" applyFill="1" applyBorder="1" applyAlignment="1" applyProtection="1">
      <alignment horizontal="right" vertical="center"/>
      <protection locked="0"/>
    </xf>
    <xf numFmtId="184" fontId="2" fillId="36" borderId="29" xfId="60" applyNumberFormat="1" applyFont="1" applyFill="1" applyBorder="1" applyAlignment="1" applyProtection="1">
      <alignment horizontal="right" vertical="center"/>
      <protection locked="0"/>
    </xf>
    <xf numFmtId="6" fontId="2" fillId="35" borderId="0" xfId="57" applyFont="1" applyFill="1" applyAlignment="1" applyProtection="1">
      <alignment horizontal="left" vertical="center"/>
      <protection locked="0"/>
    </xf>
    <xf numFmtId="184" fontId="16" fillId="0" borderId="80" xfId="60" applyNumberFormat="1" applyFont="1" applyFill="1" applyBorder="1" applyAlignment="1">
      <alignment horizontal="left" vertical="center"/>
      <protection/>
    </xf>
    <xf numFmtId="184" fontId="16" fillId="0" borderId="127" xfId="60" applyNumberFormat="1" applyFont="1" applyFill="1" applyBorder="1" applyAlignment="1">
      <alignment horizontal="left" vertical="center"/>
      <protection/>
    </xf>
    <xf numFmtId="180" fontId="2" fillId="0" borderId="133" xfId="60" applyNumberFormat="1" applyFont="1" applyFill="1" applyBorder="1" applyAlignment="1" applyProtection="1">
      <alignment horizontal="right" vertical="center"/>
      <protection locked="0"/>
    </xf>
    <xf numFmtId="180" fontId="2" fillId="0" borderId="134" xfId="60" applyNumberFormat="1" applyFont="1" applyFill="1" applyBorder="1" applyAlignment="1" applyProtection="1">
      <alignment horizontal="right" vertical="center"/>
      <protection locked="0"/>
    </xf>
    <xf numFmtId="184" fontId="2" fillId="35" borderId="0" xfId="60" applyNumberFormat="1" applyFont="1" applyFill="1" applyAlignment="1" applyProtection="1">
      <alignment horizontal="left" vertical="center"/>
      <protection locked="0"/>
    </xf>
    <xf numFmtId="184" fontId="2" fillId="0" borderId="16" xfId="60" applyNumberFormat="1" applyFont="1" applyFill="1" applyBorder="1" applyAlignment="1">
      <alignment horizontal="center" vertical="center" shrinkToFit="1"/>
      <protection/>
    </xf>
    <xf numFmtId="184" fontId="2" fillId="0" borderId="95" xfId="60" applyNumberFormat="1" applyFont="1" applyFill="1" applyBorder="1" applyAlignment="1">
      <alignment horizontal="center" vertical="center" shrinkToFit="1"/>
      <protection/>
    </xf>
    <xf numFmtId="184" fontId="2" fillId="0" borderId="29" xfId="60" applyNumberFormat="1" applyFont="1" applyFill="1" applyBorder="1" applyAlignment="1">
      <alignment horizontal="center" vertical="center" shrinkToFit="1"/>
      <protection/>
    </xf>
    <xf numFmtId="207" fontId="64" fillId="0" borderId="36" xfId="60" applyNumberFormat="1" applyFont="1" applyFill="1" applyBorder="1">
      <alignment vertical="center"/>
      <protection/>
    </xf>
    <xf numFmtId="207" fontId="64" fillId="0" borderId="58" xfId="60" applyNumberFormat="1" applyFont="1" applyFill="1" applyBorder="1">
      <alignment vertical="center"/>
      <protection/>
    </xf>
    <xf numFmtId="207" fontId="64" fillId="0" borderId="26" xfId="60" applyNumberFormat="1" applyFont="1" applyFill="1" applyBorder="1">
      <alignment vertical="center"/>
      <protection/>
    </xf>
    <xf numFmtId="184" fontId="4" fillId="13" borderId="123" xfId="60" applyNumberFormat="1" applyFont="1" applyFill="1" applyBorder="1" applyAlignment="1" applyProtection="1">
      <alignment horizontal="center" vertical="center" wrapText="1"/>
      <protection/>
    </xf>
    <xf numFmtId="184" fontId="4" fillId="13" borderId="12" xfId="60" applyNumberFormat="1" applyFont="1" applyFill="1" applyBorder="1" applyAlignment="1" applyProtection="1">
      <alignment horizontal="center" vertical="center" wrapText="1"/>
      <protection/>
    </xf>
    <xf numFmtId="207" fontId="64" fillId="13" borderId="10" xfId="60" applyNumberFormat="1" applyFont="1" applyFill="1" applyBorder="1">
      <alignment vertical="center"/>
      <protection/>
    </xf>
    <xf numFmtId="207" fontId="64" fillId="13" borderId="16" xfId="60" applyNumberFormat="1" applyFont="1" applyFill="1" applyBorder="1">
      <alignment vertical="center"/>
      <protection/>
    </xf>
    <xf numFmtId="184" fontId="2" fillId="0" borderId="72" xfId="60" applyNumberFormat="1" applyFont="1" applyFill="1" applyBorder="1" applyAlignment="1">
      <alignment horizontal="center" vertical="center" shrinkToFit="1"/>
      <protection/>
    </xf>
    <xf numFmtId="184" fontId="2" fillId="0" borderId="90" xfId="60" applyNumberFormat="1" applyFont="1" applyFill="1" applyBorder="1" applyAlignment="1">
      <alignment horizontal="center" vertical="center" shrinkToFit="1"/>
      <protection/>
    </xf>
    <xf numFmtId="184" fontId="15" fillId="0" borderId="85" xfId="60" applyNumberFormat="1" applyFont="1" applyFill="1" applyBorder="1" applyAlignment="1">
      <alignment horizontal="center" vertical="center"/>
      <protection/>
    </xf>
    <xf numFmtId="184" fontId="15" fillId="0" borderId="135" xfId="60" applyNumberFormat="1" applyFont="1" applyFill="1" applyBorder="1" applyAlignment="1">
      <alignment horizontal="center" vertical="center"/>
      <protection/>
    </xf>
    <xf numFmtId="184" fontId="64" fillId="0" borderId="136" xfId="60" applyNumberFormat="1" applyFont="1" applyFill="1" applyBorder="1">
      <alignment vertical="center"/>
      <protection/>
    </xf>
    <xf numFmtId="184" fontId="64" fillId="0" borderId="137" xfId="60" applyNumberFormat="1" applyFont="1" applyFill="1" applyBorder="1">
      <alignment vertical="center"/>
      <protection/>
    </xf>
    <xf numFmtId="184" fontId="64" fillId="0" borderId="138" xfId="60" applyNumberFormat="1" applyFont="1" applyFill="1" applyBorder="1">
      <alignment vertical="center"/>
      <protection/>
    </xf>
    <xf numFmtId="207" fontId="64" fillId="0" borderId="136" xfId="60" applyNumberFormat="1" applyFont="1" applyFill="1" applyBorder="1">
      <alignment vertical="center"/>
      <protection/>
    </xf>
    <xf numFmtId="207" fontId="64" fillId="0" borderId="137" xfId="60" applyNumberFormat="1" applyFont="1" applyFill="1" applyBorder="1">
      <alignment vertical="center"/>
      <protection/>
    </xf>
    <xf numFmtId="207" fontId="64" fillId="0" borderId="138" xfId="60" applyNumberFormat="1" applyFont="1" applyFill="1" applyBorder="1">
      <alignment vertical="center"/>
      <protection/>
    </xf>
    <xf numFmtId="184" fontId="2" fillId="0" borderId="136" xfId="60" applyNumberFormat="1" applyFont="1" applyFill="1" applyBorder="1">
      <alignment vertical="center"/>
      <protection/>
    </xf>
    <xf numFmtId="184" fontId="2" fillId="0" borderId="138" xfId="60" applyNumberFormat="1" applyFont="1" applyFill="1" applyBorder="1">
      <alignment vertical="center"/>
      <protection/>
    </xf>
    <xf numFmtId="184" fontId="4" fillId="0" borderId="13" xfId="60" applyNumberFormat="1" applyFont="1" applyFill="1" applyBorder="1" applyAlignment="1">
      <alignment horizontal="center" vertical="center" wrapText="1"/>
      <protection/>
    </xf>
    <xf numFmtId="184" fontId="4" fillId="0" borderId="132" xfId="60" applyNumberFormat="1" applyFont="1" applyFill="1" applyBorder="1" applyAlignment="1">
      <alignment horizontal="center" vertical="center" wrapText="1"/>
      <protection/>
    </xf>
    <xf numFmtId="184" fontId="4" fillId="0" borderId="15" xfId="60" applyNumberFormat="1" applyFont="1" applyFill="1" applyBorder="1" applyAlignment="1">
      <alignment horizontal="center" vertical="center" wrapText="1"/>
      <protection/>
    </xf>
    <xf numFmtId="184" fontId="4" fillId="0" borderId="30" xfId="60" applyNumberFormat="1" applyFont="1" applyFill="1" applyBorder="1" applyAlignment="1">
      <alignment horizontal="center" vertical="center" wrapText="1"/>
      <protection/>
    </xf>
    <xf numFmtId="184" fontId="2" fillId="0" borderId="16" xfId="60" applyNumberFormat="1" applyFont="1" applyFill="1" applyBorder="1" applyAlignment="1">
      <alignment horizontal="center" vertical="center"/>
      <protection/>
    </xf>
    <xf numFmtId="184" fontId="2" fillId="0" borderId="29" xfId="60" applyNumberFormat="1" applyFont="1" applyFill="1" applyBorder="1" applyAlignment="1">
      <alignment horizontal="center" vertical="center"/>
      <protection/>
    </xf>
    <xf numFmtId="184" fontId="4" fillId="0" borderId="131" xfId="60" applyNumberFormat="1" applyFont="1" applyFill="1" applyBorder="1" applyAlignment="1">
      <alignment horizontal="left" vertical="center" wrapText="1"/>
      <protection/>
    </xf>
    <xf numFmtId="184" fontId="4" fillId="0" borderId="15" xfId="60" applyNumberFormat="1" applyFont="1" applyFill="1" applyBorder="1" applyAlignment="1">
      <alignment horizontal="left" vertical="center" wrapText="1"/>
      <protection/>
    </xf>
    <xf numFmtId="184" fontId="4" fillId="0" borderId="131" xfId="60" applyNumberFormat="1" applyFont="1" applyFill="1" applyBorder="1" applyAlignment="1">
      <alignment horizontal="center" vertical="center" wrapText="1"/>
      <protection/>
    </xf>
    <xf numFmtId="184" fontId="2" fillId="0" borderId="96" xfId="60" applyNumberFormat="1" applyFont="1" applyFill="1" applyBorder="1" applyAlignment="1">
      <alignment horizontal="center" vertical="center" shrinkToFit="1"/>
      <protection/>
    </xf>
    <xf numFmtId="184" fontId="2" fillId="0" borderId="93" xfId="60" applyNumberFormat="1" applyFont="1" applyFill="1" applyBorder="1" applyAlignment="1">
      <alignment horizontal="center" vertical="center" shrinkToFit="1"/>
      <protection/>
    </xf>
    <xf numFmtId="184" fontId="2" fillId="35" borderId="36" xfId="60" applyNumberFormat="1" applyFont="1" applyFill="1" applyBorder="1" applyAlignment="1" applyProtection="1">
      <alignment horizontal="right" vertical="center"/>
      <protection locked="0"/>
    </xf>
    <xf numFmtId="184" fontId="2" fillId="35" borderId="26" xfId="60" applyNumberFormat="1" applyFont="1" applyFill="1" applyBorder="1" applyAlignment="1" applyProtection="1">
      <alignment horizontal="right" vertical="center"/>
      <protection locked="0"/>
    </xf>
    <xf numFmtId="184" fontId="64" fillId="0" borderId="36" xfId="60" applyNumberFormat="1" applyFont="1" applyFill="1" applyBorder="1">
      <alignment vertical="center"/>
      <protection/>
    </xf>
    <xf numFmtId="184" fontId="64" fillId="0" borderId="58" xfId="60" applyNumberFormat="1" applyFont="1" applyFill="1" applyBorder="1">
      <alignment vertical="center"/>
      <protection/>
    </xf>
    <xf numFmtId="184" fontId="64" fillId="0" borderId="26" xfId="60" applyNumberFormat="1" applyFont="1" applyFill="1" applyBorder="1">
      <alignment vertical="center"/>
      <protection/>
    </xf>
    <xf numFmtId="184" fontId="16" fillId="35" borderId="72" xfId="60" applyNumberFormat="1" applyFont="1" applyFill="1" applyBorder="1" applyAlignment="1" applyProtection="1">
      <alignment horizontal="left" vertical="top" wrapText="1"/>
      <protection locked="0"/>
    </xf>
    <xf numFmtId="184" fontId="16" fillId="35" borderId="73" xfId="60" applyNumberFormat="1" applyFont="1" applyFill="1" applyBorder="1" applyAlignment="1" applyProtection="1">
      <alignment horizontal="left" vertical="top" wrapText="1"/>
      <protection locked="0"/>
    </xf>
    <xf numFmtId="184" fontId="16" fillId="35" borderId="85" xfId="60" applyNumberFormat="1" applyFont="1" applyFill="1" applyBorder="1" applyAlignment="1" applyProtection="1">
      <alignment horizontal="left" vertical="top" wrapText="1"/>
      <protection locked="0"/>
    </xf>
    <xf numFmtId="184" fontId="16" fillId="35" borderId="90" xfId="60" applyNumberFormat="1" applyFont="1" applyFill="1" applyBorder="1" applyAlignment="1" applyProtection="1">
      <alignment horizontal="left" vertical="top" wrapText="1"/>
      <protection locked="0"/>
    </xf>
    <xf numFmtId="184" fontId="16" fillId="35" borderId="0" xfId="60" applyNumberFormat="1" applyFont="1" applyFill="1" applyBorder="1" applyAlignment="1" applyProtection="1">
      <alignment horizontal="left" vertical="top" wrapText="1"/>
      <protection locked="0"/>
    </xf>
    <xf numFmtId="184" fontId="16" fillId="35" borderId="135" xfId="60" applyNumberFormat="1" applyFont="1" applyFill="1" applyBorder="1" applyAlignment="1" applyProtection="1">
      <alignment horizontal="left" vertical="top" wrapText="1"/>
      <protection locked="0"/>
    </xf>
    <xf numFmtId="184" fontId="16" fillId="35" borderId="74" xfId="60" applyNumberFormat="1" applyFont="1" applyFill="1" applyBorder="1" applyAlignment="1" applyProtection="1">
      <alignment horizontal="left" vertical="top" wrapText="1"/>
      <protection locked="0"/>
    </xf>
    <xf numFmtId="184" fontId="16" fillId="35" borderId="75" xfId="60" applyNumberFormat="1" applyFont="1" applyFill="1" applyBorder="1" applyAlignment="1" applyProtection="1">
      <alignment horizontal="left" vertical="top" wrapText="1"/>
      <protection locked="0"/>
    </xf>
    <xf numFmtId="184" fontId="16" fillId="35" borderId="139" xfId="60" applyNumberFormat="1" applyFont="1" applyFill="1" applyBorder="1" applyAlignment="1" applyProtection="1">
      <alignment horizontal="left" vertical="top" wrapText="1"/>
      <protection locked="0"/>
    </xf>
    <xf numFmtId="184" fontId="2" fillId="0" borderId="85" xfId="60" applyNumberFormat="1" applyFont="1" applyFill="1" applyBorder="1" applyAlignment="1">
      <alignment horizontal="center" vertical="center" shrinkToFit="1"/>
      <protection/>
    </xf>
    <xf numFmtId="184" fontId="2" fillId="0" borderId="135" xfId="60" applyNumberFormat="1" applyFont="1" applyFill="1" applyBorder="1" applyAlignment="1">
      <alignment horizontal="center" vertical="center" shrinkToFit="1"/>
      <protection/>
    </xf>
    <xf numFmtId="184" fontId="2" fillId="0" borderId="73" xfId="60" applyNumberFormat="1" applyFont="1" applyFill="1" applyBorder="1" applyAlignment="1">
      <alignment horizontal="center" vertical="center" shrinkToFit="1"/>
      <protection/>
    </xf>
    <xf numFmtId="184" fontId="2" fillId="0" borderId="128" xfId="60" applyNumberFormat="1" applyFont="1" applyFill="1" applyBorder="1" applyAlignment="1">
      <alignment horizontal="center" vertical="center" shrinkToFit="1"/>
      <protection/>
    </xf>
    <xf numFmtId="184" fontId="2" fillId="0" borderId="0" xfId="60" applyNumberFormat="1" applyFont="1" applyFill="1" applyBorder="1" applyAlignment="1">
      <alignment horizontal="center" vertical="center" shrinkToFit="1"/>
      <protection/>
    </xf>
    <xf numFmtId="184" fontId="2" fillId="0" borderId="30" xfId="60" applyNumberFormat="1" applyFont="1" applyFill="1" applyBorder="1" applyAlignment="1">
      <alignment horizontal="center" vertical="center" shrinkToFit="1"/>
      <protection/>
    </xf>
    <xf numFmtId="184" fontId="2" fillId="35" borderId="10" xfId="60" applyNumberFormat="1" applyFont="1" applyFill="1" applyBorder="1" applyAlignment="1" applyProtection="1">
      <alignment horizontal="right" vertical="center"/>
      <protection locked="0"/>
    </xf>
    <xf numFmtId="184" fontId="2" fillId="35" borderId="12" xfId="60" applyNumberFormat="1" applyFont="1" applyFill="1" applyBorder="1" applyAlignment="1" applyProtection="1">
      <alignment horizontal="right" vertical="center"/>
      <protection locked="0"/>
    </xf>
    <xf numFmtId="184" fontId="2" fillId="0" borderId="13" xfId="60" applyNumberFormat="1" applyFont="1" applyFill="1" applyBorder="1" applyAlignment="1">
      <alignment horizontal="center" vertical="center" wrapText="1"/>
      <protection/>
    </xf>
    <xf numFmtId="184" fontId="2" fillId="0" borderId="14" xfId="60" applyNumberFormat="1" applyFont="1" applyFill="1" applyBorder="1" applyAlignment="1">
      <alignment horizontal="center" vertical="center" wrapText="1"/>
      <protection/>
    </xf>
    <xf numFmtId="184" fontId="2" fillId="0" borderId="132" xfId="60" applyNumberFormat="1" applyFont="1" applyFill="1" applyBorder="1" applyAlignment="1">
      <alignment horizontal="center" vertical="center" wrapText="1"/>
      <protection/>
    </xf>
    <xf numFmtId="184" fontId="2" fillId="0" borderId="15" xfId="60" applyNumberFormat="1" applyFont="1" applyFill="1" applyBorder="1" applyAlignment="1">
      <alignment horizontal="center" vertical="center" wrapText="1"/>
      <protection/>
    </xf>
    <xf numFmtId="184" fontId="2" fillId="0" borderId="0" xfId="60" applyNumberFormat="1" applyFont="1" applyFill="1" applyBorder="1" applyAlignment="1">
      <alignment horizontal="center" vertical="center" wrapText="1"/>
      <protection/>
    </xf>
    <xf numFmtId="184" fontId="2" fillId="0" borderId="30" xfId="60" applyNumberFormat="1" applyFont="1" applyFill="1" applyBorder="1" applyAlignment="1">
      <alignment horizontal="center" vertical="center" wrapText="1"/>
      <protection/>
    </xf>
    <xf numFmtId="184" fontId="2" fillId="0" borderId="95" xfId="60" applyNumberFormat="1" applyFont="1" applyFill="1" applyBorder="1" applyAlignment="1">
      <alignment horizontal="center" vertical="center"/>
      <protection/>
    </xf>
    <xf numFmtId="49" fontId="55" fillId="0" borderId="122" xfId="60" applyNumberFormat="1" applyFont="1" applyFill="1" applyBorder="1" applyAlignment="1" applyProtection="1">
      <alignment horizontal="left" vertical="top" wrapText="1"/>
      <protection locked="0"/>
    </xf>
    <xf numFmtId="184" fontId="15" fillId="0" borderId="123" xfId="60" applyNumberFormat="1" applyFont="1" applyFill="1" applyBorder="1" applyAlignment="1">
      <alignment horizontal="left" vertical="center" wrapText="1" shrinkToFit="1"/>
      <protection/>
    </xf>
    <xf numFmtId="184" fontId="15" fillId="0" borderId="11" xfId="60" applyNumberFormat="1" applyFont="1" applyFill="1" applyBorder="1" applyAlignment="1">
      <alignment horizontal="left" vertical="center" wrapText="1" shrinkToFit="1"/>
      <protection/>
    </xf>
    <xf numFmtId="184" fontId="4" fillId="13" borderId="124" xfId="60" applyNumberFormat="1" applyFont="1" applyFill="1" applyBorder="1" applyAlignment="1" applyProtection="1">
      <alignment horizontal="center" vertical="center" wrapText="1"/>
      <protection/>
    </xf>
    <xf numFmtId="184" fontId="4" fillId="13" borderId="125" xfId="60" applyNumberFormat="1" applyFont="1" applyFill="1" applyBorder="1" applyAlignment="1" applyProtection="1">
      <alignment horizontal="center" vertical="center" wrapText="1"/>
      <protection/>
    </xf>
    <xf numFmtId="184" fontId="2" fillId="0" borderId="72" xfId="60" applyNumberFormat="1" applyFont="1" applyFill="1" applyBorder="1" applyAlignment="1">
      <alignment horizontal="center" vertical="center" wrapText="1"/>
      <protection/>
    </xf>
    <xf numFmtId="184" fontId="2" fillId="0" borderId="73" xfId="60" applyNumberFormat="1" applyFont="1" applyFill="1" applyBorder="1" applyAlignment="1">
      <alignment horizontal="center" vertical="center" wrapText="1"/>
      <protection/>
    </xf>
    <xf numFmtId="184" fontId="2" fillId="0" borderId="128" xfId="60" applyNumberFormat="1" applyFont="1" applyFill="1" applyBorder="1" applyAlignment="1">
      <alignment horizontal="center" vertical="center" wrapText="1"/>
      <protection/>
    </xf>
    <xf numFmtId="184" fontId="2" fillId="0" borderId="80" xfId="60" applyNumberFormat="1" applyFont="1" applyFill="1" applyBorder="1" applyAlignment="1">
      <alignment horizontal="center" vertical="center" wrapText="1"/>
      <protection/>
    </xf>
    <xf numFmtId="184" fontId="2" fillId="0" borderId="140" xfId="60" applyNumberFormat="1" applyFont="1" applyFill="1" applyBorder="1" applyAlignment="1">
      <alignment horizontal="center" vertical="center" wrapText="1"/>
      <protection/>
    </xf>
    <xf numFmtId="184" fontId="2" fillId="0" borderId="127" xfId="60" applyNumberFormat="1" applyFont="1" applyFill="1" applyBorder="1" applyAlignment="1">
      <alignment horizontal="center" vertical="center" wrapText="1"/>
      <protection/>
    </xf>
    <xf numFmtId="0" fontId="8" fillId="0" borderId="0" xfId="0" applyFont="1" applyBorder="1" applyAlignment="1">
      <alignment horizontal="left" vertical="center"/>
    </xf>
    <xf numFmtId="0" fontId="12" fillId="0" borderId="0" xfId="0" applyFont="1" applyBorder="1" applyAlignment="1">
      <alignment horizontal="left" vertical="center"/>
    </xf>
    <xf numFmtId="0" fontId="2" fillId="0" borderId="36" xfId="0" applyFont="1" applyBorder="1" applyAlignment="1">
      <alignment horizontal="left" vertical="center" wrapText="1"/>
    </xf>
    <xf numFmtId="0" fontId="2" fillId="0" borderId="58" xfId="0" applyFont="1" applyBorder="1" applyAlignment="1">
      <alignment horizontal="left" vertical="center" wrapText="1"/>
    </xf>
    <xf numFmtId="0" fontId="0" fillId="0" borderId="58" xfId="0" applyBorder="1" applyAlignment="1">
      <alignment horizontal="left" vertical="center"/>
    </xf>
    <xf numFmtId="0" fontId="0" fillId="0" borderId="26" xfId="0" applyBorder="1" applyAlignment="1">
      <alignment vertical="center"/>
    </xf>
    <xf numFmtId="0" fontId="2" fillId="0" borderId="36" xfId="0" applyFont="1" applyBorder="1" applyAlignment="1">
      <alignment vertical="center" wrapText="1"/>
    </xf>
    <xf numFmtId="0" fontId="0" fillId="0" borderId="58" xfId="0" applyBorder="1" applyAlignment="1">
      <alignment vertical="center"/>
    </xf>
    <xf numFmtId="0" fontId="0" fillId="0" borderId="58" xfId="0" applyBorder="1" applyAlignment="1">
      <alignment vertical="center" wrapText="1"/>
    </xf>
    <xf numFmtId="0" fontId="6" fillId="0" borderId="141" xfId="0" applyFont="1" applyFill="1" applyBorder="1" applyAlignment="1">
      <alignment vertical="center" wrapText="1"/>
    </xf>
    <xf numFmtId="0" fontId="12" fillId="0" borderId="142" xfId="0" applyFont="1" applyFill="1" applyBorder="1" applyAlignment="1">
      <alignment vertical="center" wrapText="1"/>
    </xf>
    <xf numFmtId="0" fontId="12" fillId="0" borderId="142" xfId="0" applyFont="1" applyFill="1" applyBorder="1" applyAlignment="1">
      <alignment vertical="center"/>
    </xf>
    <xf numFmtId="0" fontId="12" fillId="0" borderId="143" xfId="0" applyFont="1" applyFill="1" applyBorder="1" applyAlignment="1">
      <alignment vertical="center"/>
    </xf>
    <xf numFmtId="0" fontId="2" fillId="0" borderId="144" xfId="0" applyFont="1" applyBorder="1" applyAlignment="1">
      <alignment horizontal="left" vertical="center" wrapText="1"/>
    </xf>
    <xf numFmtId="0" fontId="2" fillId="0" borderId="145" xfId="0" applyFont="1" applyBorder="1" applyAlignment="1">
      <alignment horizontal="left" vertical="center" wrapText="1"/>
    </xf>
    <xf numFmtId="0" fontId="2" fillId="0" borderId="146" xfId="0" applyFont="1" applyBorder="1" applyAlignment="1">
      <alignment horizontal="left" vertical="center" wrapText="1"/>
    </xf>
    <xf numFmtId="0" fontId="5" fillId="0" borderId="147" xfId="0" applyFont="1" applyBorder="1" applyAlignment="1">
      <alignment horizontal="center" vertical="center"/>
    </xf>
    <xf numFmtId="0" fontId="10" fillId="0" borderId="147" xfId="0" applyFont="1" applyBorder="1" applyAlignment="1">
      <alignment horizontal="center" vertical="center"/>
    </xf>
    <xf numFmtId="0" fontId="10" fillId="0" borderId="148"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49" fontId="2" fillId="0" borderId="10" xfId="0" applyNumberFormat="1" applyFont="1" applyBorder="1" applyAlignment="1">
      <alignment vertical="center"/>
    </xf>
    <xf numFmtId="49" fontId="0" fillId="0" borderId="11" xfId="0" applyNumberFormat="1" applyBorder="1" applyAlignment="1">
      <alignment vertical="center"/>
    </xf>
    <xf numFmtId="49" fontId="0" fillId="0" borderId="12" xfId="0" applyNumberFormat="1" applyBorder="1" applyAlignment="1">
      <alignment vertical="center"/>
    </xf>
    <xf numFmtId="0" fontId="2" fillId="0" borderId="58" xfId="0" applyFont="1" applyBorder="1" applyAlignment="1">
      <alignment vertical="center"/>
    </xf>
    <xf numFmtId="0" fontId="2" fillId="0" borderId="58" xfId="0" applyFont="1" applyBorder="1" applyAlignment="1">
      <alignment vertical="center" wrapText="1"/>
    </xf>
    <xf numFmtId="0" fontId="0" fillId="0" borderId="58" xfId="0" applyFont="1" applyBorder="1" applyAlignment="1">
      <alignment vertical="center"/>
    </xf>
    <xf numFmtId="0" fontId="0" fillId="0" borderId="26" xfId="0" applyFont="1" applyBorder="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xf>
    <xf numFmtId="0" fontId="0" fillId="0" borderId="14" xfId="0" applyFont="1" applyBorder="1" applyAlignment="1">
      <alignment vertical="center"/>
    </xf>
    <xf numFmtId="0" fontId="0" fillId="0" borderId="132" xfId="0" applyFont="1" applyBorder="1" applyAlignment="1">
      <alignment vertical="center"/>
    </xf>
    <xf numFmtId="0" fontId="2" fillId="0" borderId="141" xfId="0" applyFont="1" applyBorder="1" applyAlignment="1">
      <alignment vertical="center" wrapText="1"/>
    </xf>
    <xf numFmtId="0" fontId="2" fillId="0" borderId="142" xfId="0" applyFont="1"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2" fillId="33" borderId="149" xfId="0" applyFont="1" applyFill="1" applyBorder="1" applyAlignment="1">
      <alignment horizontal="center" vertical="center"/>
    </xf>
    <xf numFmtId="0" fontId="2" fillId="33" borderId="150" xfId="0" applyFont="1" applyFill="1" applyBorder="1" applyAlignment="1">
      <alignment horizontal="center" vertical="center"/>
    </xf>
    <xf numFmtId="0" fontId="2" fillId="33" borderId="151" xfId="0" applyFont="1" applyFill="1" applyBorder="1" applyAlignment="1">
      <alignment horizontal="center" vertical="center"/>
    </xf>
    <xf numFmtId="0" fontId="6" fillId="0" borderId="144" xfId="0" applyFont="1" applyFill="1" applyBorder="1" applyAlignment="1">
      <alignment vertical="center" wrapText="1"/>
    </xf>
    <xf numFmtId="0" fontId="6" fillId="0" borderId="145" xfId="0" applyFont="1" applyFill="1" applyBorder="1" applyAlignment="1">
      <alignment vertical="center" wrapText="1"/>
    </xf>
    <xf numFmtId="0" fontId="6" fillId="0" borderId="146" xfId="0" applyFont="1" applyFill="1" applyBorder="1" applyAlignment="1">
      <alignment vertical="center" wrapText="1"/>
    </xf>
    <xf numFmtId="0" fontId="2" fillId="0" borderId="17" xfId="0" applyFont="1" applyBorder="1" applyAlignment="1">
      <alignment vertical="center"/>
    </xf>
    <xf numFmtId="0" fontId="2" fillId="0" borderId="17" xfId="0" applyFont="1" applyBorder="1" applyAlignment="1">
      <alignment vertical="center" wrapText="1"/>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0" fontId="11" fillId="0" borderId="0" xfId="0" applyFont="1" applyAlignment="1">
      <alignment horizontal="left" vertical="center"/>
    </xf>
    <xf numFmtId="0" fontId="10" fillId="35" borderId="21" xfId="0" applyFont="1" applyFill="1" applyBorder="1" applyAlignment="1">
      <alignment vertical="center" wrapText="1"/>
    </xf>
    <xf numFmtId="0" fontId="10" fillId="35" borderId="152" xfId="0" applyFont="1" applyFill="1" applyBorder="1" applyAlignment="1">
      <alignment vertical="center"/>
    </xf>
    <xf numFmtId="0" fontId="10" fillId="35" borderId="24" xfId="0" applyFont="1" applyFill="1" applyBorder="1" applyAlignment="1">
      <alignment vertical="center" wrapText="1"/>
    </xf>
    <xf numFmtId="0" fontId="10" fillId="35" borderId="52" xfId="0" applyFont="1" applyFill="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0" fillId="0" borderId="0" xfId="0" applyBorder="1" applyAlignment="1">
      <alignment vertical="center"/>
    </xf>
    <xf numFmtId="0" fontId="10" fillId="0" borderId="0" xfId="0" applyFont="1" applyAlignment="1">
      <alignment vertical="center"/>
    </xf>
    <xf numFmtId="0" fontId="0" fillId="0" borderId="0" xfId="0" applyAlignment="1">
      <alignment vertical="center"/>
    </xf>
    <xf numFmtId="184" fontId="4" fillId="39" borderId="153" xfId="60" applyNumberFormat="1" applyFont="1" applyFill="1" applyBorder="1" applyAlignment="1">
      <alignment horizontal="center" vertical="center" wrapText="1"/>
      <protection/>
    </xf>
    <xf numFmtId="184" fontId="4" fillId="39" borderId="154" xfId="60" applyNumberFormat="1" applyFont="1" applyFill="1" applyBorder="1" applyAlignment="1">
      <alignment horizontal="center" vertical="center" wrapText="1"/>
      <protection/>
    </xf>
    <xf numFmtId="184" fontId="4" fillId="39" borderId="155" xfId="60" applyNumberFormat="1" applyFont="1" applyFill="1" applyBorder="1" applyAlignment="1">
      <alignment horizontal="center" vertical="center" wrapText="1"/>
      <protection/>
    </xf>
    <xf numFmtId="184" fontId="2" fillId="39" borderId="153" xfId="60" applyNumberFormat="1" applyFont="1" applyFill="1" applyBorder="1" applyAlignment="1">
      <alignment horizontal="center" vertical="center" shrinkToFit="1"/>
      <protection/>
    </xf>
    <xf numFmtId="184" fontId="2" fillId="39" borderId="154" xfId="60" applyNumberFormat="1" applyFont="1" applyFill="1" applyBorder="1" applyAlignment="1">
      <alignment horizontal="center" vertical="center" shrinkToFit="1"/>
      <protection/>
    </xf>
    <xf numFmtId="184" fontId="2" fillId="39" borderId="155" xfId="60" applyNumberFormat="1" applyFont="1" applyFill="1" applyBorder="1" applyAlignment="1">
      <alignment horizontal="center" vertical="center" shrinkToFit="1"/>
      <protection/>
    </xf>
    <xf numFmtId="200" fontId="3" fillId="0" borderId="10" xfId="60" applyNumberFormat="1" applyFont="1" applyBorder="1">
      <alignment vertical="center"/>
      <protection/>
    </xf>
    <xf numFmtId="200" fontId="3" fillId="0" borderId="12" xfId="60" applyNumberFormat="1" applyFont="1" applyBorder="1">
      <alignment vertical="center"/>
      <protection/>
    </xf>
    <xf numFmtId="184" fontId="2" fillId="0" borderId="17" xfId="60" applyNumberFormat="1" applyFont="1" applyFill="1" applyBorder="1" applyAlignment="1">
      <alignment horizontal="center" vertical="center" wrapText="1"/>
      <protection/>
    </xf>
    <xf numFmtId="184" fontId="2" fillId="0" borderId="11" xfId="60" applyNumberFormat="1" applyFont="1" applyFill="1" applyBorder="1" applyAlignment="1">
      <alignment horizontal="center" vertical="center" wrapText="1"/>
      <protection/>
    </xf>
    <xf numFmtId="184" fontId="2" fillId="0" borderId="12" xfId="60" applyNumberFormat="1" applyFont="1" applyFill="1" applyBorder="1" applyAlignment="1">
      <alignment horizontal="center" vertical="center" wrapText="1"/>
      <protection/>
    </xf>
    <xf numFmtId="184" fontId="2" fillId="0" borderId="13" xfId="60" applyNumberFormat="1" applyFont="1" applyBorder="1" applyAlignment="1">
      <alignment horizontal="center" vertical="center"/>
      <protection/>
    </xf>
    <xf numFmtId="184" fontId="2" fillId="0" borderId="15" xfId="60" applyNumberFormat="1" applyFont="1" applyBorder="1" applyAlignment="1">
      <alignment horizontal="center" vertical="center"/>
      <protection/>
    </xf>
    <xf numFmtId="184" fontId="4" fillId="0" borderId="11" xfId="60" applyNumberFormat="1" applyFont="1" applyFill="1" applyBorder="1" applyAlignment="1">
      <alignment horizontal="center" vertical="center" wrapText="1"/>
      <protection/>
    </xf>
    <xf numFmtId="184" fontId="14" fillId="0" borderId="0" xfId="60" applyNumberFormat="1" applyFont="1" applyBorder="1" applyAlignment="1">
      <alignment horizontal="center" vertical="center" textRotation="255"/>
      <protection/>
    </xf>
    <xf numFmtId="49" fontId="2" fillId="0" borderId="17" xfId="60" applyNumberFormat="1" applyFill="1" applyBorder="1" applyAlignment="1">
      <alignment horizontal="center" vertical="center"/>
      <protection/>
    </xf>
    <xf numFmtId="184" fontId="2" fillId="0" borderId="17" xfId="60" applyNumberFormat="1" applyFill="1" applyBorder="1" applyAlignment="1">
      <alignment horizontal="center" vertical="center" shrinkToFit="1"/>
      <protection/>
    </xf>
    <xf numFmtId="184" fontId="2" fillId="0" borderId="17" xfId="60" applyNumberFormat="1" applyFont="1" applyFill="1" applyBorder="1" applyAlignment="1">
      <alignment horizontal="center" vertical="center" shrinkToFit="1"/>
      <protection/>
    </xf>
    <xf numFmtId="184" fontId="2" fillId="39" borderId="156" xfId="60" applyNumberFormat="1" applyFont="1" applyFill="1" applyBorder="1" applyAlignment="1">
      <alignment horizontal="center" vertical="center"/>
      <protection/>
    </xf>
    <xf numFmtId="184" fontId="2" fillId="39" borderId="157" xfId="60" applyNumberFormat="1" applyFont="1" applyFill="1" applyBorder="1" applyAlignment="1">
      <alignment horizontal="center" vertical="center"/>
      <protection/>
    </xf>
    <xf numFmtId="184" fontId="2" fillId="0" borderId="36" xfId="60" applyNumberFormat="1" applyFont="1" applyFill="1" applyBorder="1" applyAlignment="1">
      <alignment horizontal="center" vertical="center"/>
      <protection/>
    </xf>
    <xf numFmtId="184" fontId="2" fillId="0" borderId="58" xfId="60" applyNumberFormat="1" applyFont="1" applyFill="1" applyBorder="1" applyAlignment="1">
      <alignment horizontal="center" vertical="center"/>
      <protection/>
    </xf>
    <xf numFmtId="0" fontId="2" fillId="40" borderId="153" xfId="0" applyFont="1" applyFill="1" applyBorder="1" applyAlignment="1">
      <alignment vertical="center"/>
    </xf>
    <xf numFmtId="0" fontId="2" fillId="0" borderId="155" xfId="0" applyFont="1" applyBorder="1" applyAlignment="1">
      <alignment vertical="center"/>
    </xf>
    <xf numFmtId="0" fontId="2" fillId="0" borderId="0" xfId="0" applyFont="1" applyBorder="1" applyAlignment="1">
      <alignment horizontal="center" vertical="center"/>
    </xf>
    <xf numFmtId="0" fontId="2" fillId="0" borderId="17" xfId="0" applyFont="1" applyBorder="1" applyAlignment="1">
      <alignment horizontal="center" vertical="center" wrapText="1"/>
    </xf>
    <xf numFmtId="0" fontId="2" fillId="0" borderId="17" xfId="0" applyFont="1" applyBorder="1" applyAlignment="1">
      <alignment horizontal="center" vertical="center"/>
    </xf>
    <xf numFmtId="0" fontId="71" fillId="0" borderId="36" xfId="0" applyFont="1" applyFill="1" applyBorder="1" applyAlignment="1">
      <alignment horizontal="center" vertical="center"/>
    </xf>
    <xf numFmtId="0" fontId="71" fillId="0" borderId="26" xfId="0" applyFont="1" applyFill="1" applyBorder="1" applyAlignment="1">
      <alignment horizontal="center" vertical="center"/>
    </xf>
    <xf numFmtId="0" fontId="2" fillId="0" borderId="10" xfId="0" applyFont="1" applyBorder="1" applyAlignment="1">
      <alignment horizontal="center" vertical="top" wrapText="1"/>
    </xf>
    <xf numFmtId="0" fontId="2" fillId="0" borderId="12" xfId="0" applyFont="1" applyBorder="1" applyAlignment="1">
      <alignment horizontal="center" vertical="top"/>
    </xf>
    <xf numFmtId="0" fontId="2" fillId="0" borderId="95" xfId="0" applyFont="1" applyFill="1" applyBorder="1" applyAlignment="1">
      <alignment vertical="center"/>
    </xf>
    <xf numFmtId="0" fontId="2" fillId="40" borderId="156" xfId="0" applyFont="1" applyFill="1" applyBorder="1" applyAlignment="1">
      <alignment vertical="center"/>
    </xf>
    <xf numFmtId="0" fontId="2" fillId="0" borderId="158" xfId="0" applyFont="1" applyBorder="1" applyAlignment="1">
      <alignment vertical="center"/>
    </xf>
    <xf numFmtId="0" fontId="2" fillId="0" borderId="159" xfId="0" applyFont="1" applyBorder="1" applyAlignment="1">
      <alignment vertical="center"/>
    </xf>
    <xf numFmtId="0" fontId="2" fillId="0" borderId="160" xfId="0" applyFont="1" applyBorder="1" applyAlignment="1">
      <alignment vertical="center"/>
    </xf>
    <xf numFmtId="0" fontId="2" fillId="0" borderId="161" xfId="0" applyFont="1" applyBorder="1" applyAlignment="1">
      <alignment vertical="center"/>
    </xf>
    <xf numFmtId="0" fontId="2" fillId="0" borderId="162" xfId="0" applyFont="1" applyBorder="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32" xfId="0" applyFont="1" applyFill="1" applyBorder="1" applyAlignment="1">
      <alignment horizontal="center" vertical="center" textRotation="255"/>
    </xf>
    <xf numFmtId="0" fontId="2" fillId="0" borderId="30" xfId="0" applyFont="1" applyFill="1" applyBorder="1" applyAlignment="1">
      <alignment horizontal="center" vertical="center" textRotation="255"/>
    </xf>
    <xf numFmtId="0" fontId="2" fillId="0" borderId="29" xfId="0" applyFont="1" applyFill="1" applyBorder="1" applyAlignment="1">
      <alignment horizontal="center" vertical="center" textRotation="255"/>
    </xf>
    <xf numFmtId="0" fontId="9" fillId="0" borderId="11" xfId="0" applyFont="1" applyFill="1" applyBorder="1" applyAlignment="1">
      <alignment horizontal="right" vertical="center"/>
    </xf>
    <xf numFmtId="0" fontId="9" fillId="0" borderId="12" xfId="0" applyFont="1" applyFill="1" applyBorder="1" applyAlignment="1">
      <alignment horizontal="right" vertical="center"/>
    </xf>
    <xf numFmtId="0" fontId="2" fillId="39" borderId="163" xfId="0" applyFont="1" applyFill="1" applyBorder="1" applyAlignment="1">
      <alignment horizontal="center" vertical="center"/>
    </xf>
    <xf numFmtId="0" fontId="2" fillId="39" borderId="164" xfId="0" applyFont="1" applyFill="1" applyBorder="1" applyAlignment="1">
      <alignment horizontal="center" vertical="center"/>
    </xf>
    <xf numFmtId="0" fontId="2" fillId="39" borderId="157" xfId="0" applyFont="1" applyFill="1" applyBorder="1" applyAlignment="1">
      <alignment horizontal="center" vertical="center"/>
    </xf>
    <xf numFmtId="0" fontId="2" fillId="39" borderId="165" xfId="0" applyFont="1" applyFill="1" applyBorder="1" applyAlignment="1">
      <alignment horizontal="center" vertical="center"/>
    </xf>
    <xf numFmtId="0" fontId="2" fillId="39" borderId="166" xfId="0" applyFont="1" applyFill="1" applyBorder="1" applyAlignment="1">
      <alignment horizontal="center" vertical="center"/>
    </xf>
    <xf numFmtId="0" fontId="2" fillId="39" borderId="167" xfId="0" applyFont="1" applyFill="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68" xfId="0" applyFont="1" applyBorder="1" applyAlignment="1">
      <alignment horizontal="center" vertical="center"/>
    </xf>
    <xf numFmtId="0" fontId="2" fillId="39" borderId="169" xfId="0" applyFont="1" applyFill="1" applyBorder="1" applyAlignment="1">
      <alignment horizontal="center" vertical="center"/>
    </xf>
    <xf numFmtId="0" fontId="2" fillId="39" borderId="170" xfId="0" applyFont="1" applyFill="1" applyBorder="1" applyAlignment="1">
      <alignment horizontal="center" vertical="center"/>
    </xf>
    <xf numFmtId="0" fontId="2" fillId="39" borderId="171" xfId="0" applyFont="1" applyFill="1" applyBorder="1" applyAlignment="1">
      <alignment horizontal="center" vertical="center"/>
    </xf>
    <xf numFmtId="0" fontId="2" fillId="0" borderId="36"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6" xfId="0" applyFont="1" applyBorder="1" applyAlignment="1">
      <alignment horizontal="center" vertical="top"/>
    </xf>
    <xf numFmtId="0" fontId="2" fillId="0" borderId="26" xfId="0" applyFont="1" applyBorder="1" applyAlignment="1">
      <alignment vertical="top"/>
    </xf>
    <xf numFmtId="0" fontId="2" fillId="39" borderId="156" xfId="0" applyFont="1" applyFill="1" applyBorder="1" applyAlignment="1">
      <alignment vertical="center"/>
    </xf>
    <xf numFmtId="0" fontId="2" fillId="39" borderId="158" xfId="0" applyFont="1" applyFill="1" applyBorder="1" applyAlignment="1">
      <alignment vertical="center"/>
    </xf>
    <xf numFmtId="0" fontId="2" fillId="39" borderId="172" xfId="0" applyFont="1" applyFill="1" applyBorder="1" applyAlignment="1">
      <alignment vertical="center"/>
    </xf>
    <xf numFmtId="0" fontId="2" fillId="39" borderId="157" xfId="0" applyFont="1" applyFill="1" applyBorder="1" applyAlignment="1">
      <alignment vertical="center"/>
    </xf>
    <xf numFmtId="0" fontId="2" fillId="39" borderId="173" xfId="0" applyFont="1" applyFill="1" applyBorder="1" applyAlignment="1">
      <alignment vertical="center"/>
    </xf>
    <xf numFmtId="0" fontId="2" fillId="39" borderId="165" xfId="0" applyFont="1" applyFill="1" applyBorder="1" applyAlignment="1">
      <alignment vertical="center"/>
    </xf>
    <xf numFmtId="0" fontId="2" fillId="39" borderId="166" xfId="0" applyFont="1" applyFill="1" applyBorder="1" applyAlignment="1">
      <alignment vertical="center"/>
    </xf>
    <xf numFmtId="0" fontId="2" fillId="39" borderId="174" xfId="0" applyFont="1" applyFill="1" applyBorder="1" applyAlignment="1">
      <alignment vertical="center"/>
    </xf>
    <xf numFmtId="0" fontId="2" fillId="39" borderId="167" xfId="0" applyFont="1" applyFill="1" applyBorder="1" applyAlignment="1">
      <alignment vertical="center"/>
    </xf>
    <xf numFmtId="0" fontId="2" fillId="0" borderId="11" xfId="0" applyFont="1" applyFill="1" applyBorder="1" applyAlignment="1">
      <alignment vertical="center" wrapText="1"/>
    </xf>
    <xf numFmtId="0" fontId="2" fillId="41" borderId="57" xfId="0" applyFont="1" applyFill="1" applyBorder="1" applyAlignment="1">
      <alignment horizontal="center" vertical="center"/>
    </xf>
    <xf numFmtId="0" fontId="2" fillId="0" borderId="53" xfId="0" applyFont="1" applyFill="1" applyBorder="1" applyAlignment="1">
      <alignment horizontal="center" vertical="center" wrapText="1"/>
    </xf>
    <xf numFmtId="0" fontId="2" fillId="0" borderId="175"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13"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180" fontId="3" fillId="39" borderId="156" xfId="0" applyNumberFormat="1" applyFont="1" applyFill="1" applyBorder="1" applyAlignment="1">
      <alignment horizontal="right" vertical="center"/>
    </xf>
    <xf numFmtId="0" fontId="7" fillId="39" borderId="158" xfId="0" applyFont="1" applyFill="1" applyBorder="1" applyAlignment="1">
      <alignment vertical="center"/>
    </xf>
    <xf numFmtId="0" fontId="7" fillId="39" borderId="172" xfId="0" applyFont="1" applyFill="1" applyBorder="1" applyAlignment="1">
      <alignment vertical="center"/>
    </xf>
    <xf numFmtId="0" fontId="7" fillId="39" borderId="160" xfId="0" applyFont="1" applyFill="1" applyBorder="1" applyAlignment="1">
      <alignment vertical="center"/>
    </xf>
    <xf numFmtId="0" fontId="7" fillId="39" borderId="161" xfId="0" applyFont="1" applyFill="1" applyBorder="1" applyAlignment="1">
      <alignment vertical="center"/>
    </xf>
    <xf numFmtId="0" fontId="7" fillId="39" borderId="176" xfId="0" applyFont="1" applyFill="1" applyBorder="1" applyAlignment="1">
      <alignment vertical="center"/>
    </xf>
    <xf numFmtId="0" fontId="6" fillId="0" borderId="177" xfId="0" applyFont="1" applyBorder="1" applyAlignment="1">
      <alignment horizontal="center" vertical="center"/>
    </xf>
    <xf numFmtId="0" fontId="6" fillId="0" borderId="14" xfId="0" applyFont="1" applyBorder="1" applyAlignment="1">
      <alignment vertical="center"/>
    </xf>
    <xf numFmtId="0" fontId="6" fillId="0" borderId="132" xfId="0" applyFont="1" applyBorder="1" applyAlignment="1">
      <alignment vertical="center"/>
    </xf>
    <xf numFmtId="0" fontId="6" fillId="0" borderId="178" xfId="0" applyFont="1" applyBorder="1" applyAlignment="1">
      <alignment vertical="center"/>
    </xf>
    <xf numFmtId="0" fontId="6" fillId="0" borderId="95" xfId="0" applyFont="1" applyBorder="1" applyAlignment="1">
      <alignment vertical="center"/>
    </xf>
    <xf numFmtId="0" fontId="6" fillId="0" borderId="29" xfId="0" applyFont="1" applyBorder="1" applyAlignment="1">
      <alignment vertical="center"/>
    </xf>
    <xf numFmtId="0" fontId="6" fillId="0" borderId="177" xfId="0" applyFont="1" applyBorder="1" applyAlignment="1">
      <alignment horizontal="center" vertical="center" wrapText="1"/>
    </xf>
    <xf numFmtId="0" fontId="6" fillId="0" borderId="148" xfId="0" applyFont="1" applyBorder="1" applyAlignment="1">
      <alignment vertical="center"/>
    </xf>
    <xf numFmtId="0" fontId="6" fillId="0" borderId="25" xfId="0" applyFont="1" applyBorder="1" applyAlignment="1">
      <alignment vertical="center"/>
    </xf>
    <xf numFmtId="0" fontId="6" fillId="0" borderId="179" xfId="0" applyFont="1" applyBorder="1" applyAlignment="1">
      <alignment vertical="center"/>
    </xf>
    <xf numFmtId="0" fontId="2" fillId="0" borderId="17" xfId="0" applyFont="1" applyBorder="1" applyAlignment="1">
      <alignment horizontal="center" vertical="top" wrapText="1"/>
    </xf>
    <xf numFmtId="0" fontId="2" fillId="0" borderId="17" xfId="0" applyFont="1" applyBorder="1" applyAlignment="1">
      <alignment vertical="top"/>
    </xf>
    <xf numFmtId="0" fontId="2" fillId="41" borderId="57" xfId="0" applyFont="1" applyFill="1" applyBorder="1" applyAlignment="1">
      <alignment vertical="center" wrapText="1"/>
    </xf>
    <xf numFmtId="0" fontId="2" fillId="39" borderId="156" xfId="0" applyFont="1" applyFill="1" applyBorder="1" applyAlignment="1">
      <alignment vertical="center"/>
    </xf>
    <xf numFmtId="0" fontId="7" fillId="39" borderId="159" xfId="0" applyFont="1" applyFill="1" applyBorder="1" applyAlignment="1">
      <alignment vertical="center"/>
    </xf>
    <xf numFmtId="0" fontId="7" fillId="39" borderId="166" xfId="0" applyFont="1" applyFill="1" applyBorder="1" applyAlignment="1">
      <alignment vertical="center"/>
    </xf>
    <xf numFmtId="0" fontId="7" fillId="39" borderId="174" xfId="0" applyFont="1" applyFill="1" applyBorder="1" applyAlignment="1">
      <alignment vertical="center"/>
    </xf>
    <xf numFmtId="0" fontId="7" fillId="39" borderId="180" xfId="0" applyFont="1" applyFill="1" applyBorder="1" applyAlignment="1">
      <alignment vertical="center"/>
    </xf>
    <xf numFmtId="0" fontId="7" fillId="39" borderId="167" xfId="0" applyFont="1" applyFill="1" applyBorder="1" applyAlignment="1">
      <alignment vertical="center"/>
    </xf>
    <xf numFmtId="0" fontId="2" fillId="0" borderId="13" xfId="0" applyFont="1" applyFill="1" applyBorder="1" applyAlignment="1">
      <alignment vertical="center"/>
    </xf>
    <xf numFmtId="0" fontId="7" fillId="0" borderId="132" xfId="0" applyFont="1" applyFill="1" applyBorder="1" applyAlignment="1">
      <alignment vertical="center"/>
    </xf>
    <xf numFmtId="189" fontId="66" fillId="0" borderId="28" xfId="0" applyNumberFormat="1" applyFont="1" applyFill="1" applyBorder="1" applyAlignment="1">
      <alignment vertical="center"/>
    </xf>
    <xf numFmtId="189" fontId="72" fillId="0" borderId="179" xfId="0" applyNumberFormat="1" applyFont="1" applyFill="1" applyBorder="1" applyAlignment="1">
      <alignment vertical="center"/>
    </xf>
    <xf numFmtId="0" fontId="6" fillId="39" borderId="181" xfId="0" applyFont="1" applyFill="1" applyBorder="1" applyAlignment="1">
      <alignment horizontal="center" vertical="center"/>
    </xf>
    <xf numFmtId="0" fontId="6" fillId="39" borderId="182" xfId="0" applyFont="1" applyFill="1" applyBorder="1" applyAlignment="1">
      <alignment horizontal="center" vertical="center"/>
    </xf>
    <xf numFmtId="0" fontId="6" fillId="39" borderId="183" xfId="0" applyFont="1" applyFill="1" applyBorder="1" applyAlignment="1">
      <alignment horizontal="center" vertical="center"/>
    </xf>
    <xf numFmtId="0" fontId="6" fillId="39" borderId="184" xfId="0" applyFont="1" applyFill="1" applyBorder="1" applyAlignment="1">
      <alignment horizontal="center" vertical="center"/>
    </xf>
    <xf numFmtId="0" fontId="6" fillId="39" borderId="161" xfId="0" applyFont="1" applyFill="1" applyBorder="1" applyAlignment="1">
      <alignment horizontal="center" vertical="center"/>
    </xf>
    <xf numFmtId="0" fontId="6" fillId="39" borderId="162" xfId="0" applyFont="1" applyFill="1" applyBorder="1" applyAlignment="1">
      <alignment horizontal="center"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2" fillId="0" borderId="185" xfId="0" applyFont="1" applyBorder="1" applyAlignment="1">
      <alignment horizontal="center" vertical="center" wrapText="1"/>
    </xf>
    <xf numFmtId="0" fontId="2" fillId="0" borderId="186" xfId="0" applyFont="1" applyBorder="1" applyAlignment="1">
      <alignment horizontal="center" vertical="center" wrapText="1"/>
    </xf>
    <xf numFmtId="0" fontId="2" fillId="0" borderId="187" xfId="0" applyFont="1" applyBorder="1" applyAlignment="1">
      <alignment horizontal="center" vertical="center" wrapText="1"/>
    </xf>
    <xf numFmtId="0" fontId="2" fillId="0" borderId="14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Fill="1" applyBorder="1" applyAlignment="1">
      <alignment horizontal="right" vertical="center"/>
    </xf>
    <xf numFmtId="0" fontId="7" fillId="0" borderId="14" xfId="0" applyFont="1" applyFill="1" applyBorder="1" applyAlignment="1">
      <alignment vertical="center"/>
    </xf>
    <xf numFmtId="0" fontId="7" fillId="0" borderId="19" xfId="0" applyFont="1" applyFill="1" applyBorder="1" applyAlignment="1">
      <alignment vertical="center"/>
    </xf>
    <xf numFmtId="189" fontId="66" fillId="0" borderId="16" xfId="0" applyNumberFormat="1" applyFont="1" applyFill="1" applyBorder="1" applyAlignment="1">
      <alignment vertical="center"/>
    </xf>
    <xf numFmtId="0" fontId="10" fillId="0" borderId="95" xfId="0" applyFont="1" applyFill="1" applyBorder="1" applyAlignment="1">
      <alignment vertical="center"/>
    </xf>
    <xf numFmtId="0" fontId="10" fillId="0" borderId="56" xfId="0" applyFont="1" applyFill="1" applyBorder="1" applyAlignment="1">
      <alignment vertical="center"/>
    </xf>
    <xf numFmtId="0" fontId="2" fillId="0" borderId="36" xfId="0" applyFont="1" applyBorder="1" applyAlignment="1">
      <alignment horizontal="center" vertical="center"/>
    </xf>
    <xf numFmtId="0" fontId="2" fillId="0" borderId="58" xfId="0" applyFont="1" applyBorder="1" applyAlignment="1">
      <alignment horizontal="center" vertical="center"/>
    </xf>
    <xf numFmtId="0" fontId="2" fillId="0" borderId="2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F0"/>
  </sheetPr>
  <dimension ref="A1:U55"/>
  <sheetViews>
    <sheetView tabSelected="1" view="pageBreakPreview" zoomScale="80" zoomScaleSheetLayoutView="80" workbookViewId="0" topLeftCell="A1">
      <selection activeCell="M12" sqref="M12"/>
    </sheetView>
  </sheetViews>
  <sheetFormatPr defaultColWidth="9.00390625" defaultRowHeight="13.5"/>
  <cols>
    <col min="1" max="1" width="4.625" style="34" customWidth="1"/>
    <col min="2" max="2" width="10.125" style="34" customWidth="1"/>
    <col min="3" max="4" width="10.625" style="34" customWidth="1"/>
    <col min="5" max="5" width="10.125" style="34" customWidth="1"/>
    <col min="6" max="7" width="10.625" style="34" customWidth="1"/>
    <col min="8" max="8" width="10.125" style="34" customWidth="1"/>
    <col min="9" max="10" width="10.625" style="34" customWidth="1"/>
    <col min="11" max="11" width="9.25390625" style="34" customWidth="1"/>
    <col min="12" max="12" width="11.75390625" style="34" customWidth="1"/>
    <col min="13" max="14" width="11.875" style="34" customWidth="1"/>
    <col min="15" max="15" width="9.625" style="34" customWidth="1"/>
    <col min="16" max="16" width="11.125" style="34" customWidth="1"/>
    <col min="17" max="18" width="13.125" style="34" customWidth="1"/>
    <col min="19" max="19" width="9.00390625" style="34" customWidth="1"/>
    <col min="20" max="20" width="14.625" style="34" customWidth="1"/>
    <col min="21" max="16384" width="9.00390625" style="34" customWidth="1"/>
  </cols>
  <sheetData>
    <row r="1" spans="2:19" ht="24.75" customHeight="1">
      <c r="B1" s="274" t="s">
        <v>258</v>
      </c>
      <c r="K1" s="48"/>
      <c r="L1" s="321" t="s">
        <v>253</v>
      </c>
      <c r="M1" s="321"/>
      <c r="N1" s="321"/>
      <c r="O1" s="321"/>
      <c r="P1" s="316" t="s">
        <v>254</v>
      </c>
      <c r="Q1" s="316"/>
      <c r="R1" s="316"/>
      <c r="S1" s="141"/>
    </row>
    <row r="2" spans="2:19" ht="23.25" customHeight="1" thickBot="1">
      <c r="B2" s="34" t="s">
        <v>110</v>
      </c>
      <c r="I2" s="35"/>
      <c r="K2" s="35"/>
      <c r="L2" s="321" t="s">
        <v>125</v>
      </c>
      <c r="M2" s="321"/>
      <c r="N2" s="321"/>
      <c r="O2" s="321"/>
      <c r="P2" s="316" t="s">
        <v>255</v>
      </c>
      <c r="Q2" s="316"/>
      <c r="R2" s="316"/>
      <c r="S2" s="141"/>
    </row>
    <row r="3" spans="2:19" ht="22.5" customHeight="1">
      <c r="B3" s="389" t="s">
        <v>77</v>
      </c>
      <c r="C3" s="390"/>
      <c r="D3" s="390"/>
      <c r="E3" s="390"/>
      <c r="F3" s="390"/>
      <c r="G3" s="391"/>
      <c r="H3" s="352" t="s">
        <v>80</v>
      </c>
      <c r="I3" s="371" t="s">
        <v>49</v>
      </c>
      <c r="J3" s="371"/>
      <c r="K3" s="372"/>
      <c r="L3" s="385" t="s">
        <v>54</v>
      </c>
      <c r="M3" s="350" t="s">
        <v>221</v>
      </c>
      <c r="N3" s="369" t="s">
        <v>51</v>
      </c>
      <c r="O3" s="55"/>
      <c r="P3" s="316" t="s">
        <v>256</v>
      </c>
      <c r="Q3" s="316"/>
      <c r="R3" s="316"/>
      <c r="S3" s="141"/>
    </row>
    <row r="4" spans="2:18" ht="22.5" customHeight="1" thickBot="1">
      <c r="B4" s="392" t="s">
        <v>47</v>
      </c>
      <c r="C4" s="344" t="s">
        <v>46</v>
      </c>
      <c r="D4" s="345"/>
      <c r="E4" s="377" t="s">
        <v>48</v>
      </c>
      <c r="F4" s="378"/>
      <c r="G4" s="379"/>
      <c r="H4" s="346"/>
      <c r="I4" s="373"/>
      <c r="J4" s="373"/>
      <c r="K4" s="374"/>
      <c r="L4" s="386"/>
      <c r="M4" s="351"/>
      <c r="N4" s="370"/>
      <c r="O4" s="55"/>
      <c r="P4" s="142" t="s">
        <v>114</v>
      </c>
      <c r="Q4" s="127"/>
      <c r="R4" s="127"/>
    </row>
    <row r="5" spans="2:18" ht="22.5" customHeight="1">
      <c r="B5" s="393"/>
      <c r="C5" s="346"/>
      <c r="D5" s="347"/>
      <c r="E5" s="380"/>
      <c r="F5" s="381"/>
      <c r="G5" s="382"/>
      <c r="H5" s="346"/>
      <c r="I5" s="373"/>
      <c r="J5" s="373"/>
      <c r="K5" s="374"/>
      <c r="L5" s="386"/>
      <c r="M5" s="351"/>
      <c r="N5" s="370"/>
      <c r="O5" s="56"/>
      <c r="P5" s="300" t="s">
        <v>81</v>
      </c>
      <c r="Q5" s="294" t="s">
        <v>222</v>
      </c>
      <c r="R5" s="298" t="s">
        <v>116</v>
      </c>
    </row>
    <row r="6" spans="2:18" ht="22.5" customHeight="1">
      <c r="B6" s="394"/>
      <c r="C6" s="348" t="s">
        <v>38</v>
      </c>
      <c r="D6" s="349"/>
      <c r="E6" s="348" t="s">
        <v>38</v>
      </c>
      <c r="F6" s="383"/>
      <c r="G6" s="349"/>
      <c r="H6" s="322" t="s">
        <v>50</v>
      </c>
      <c r="I6" s="323"/>
      <c r="J6" s="323"/>
      <c r="K6" s="324"/>
      <c r="L6" s="69" t="s">
        <v>55</v>
      </c>
      <c r="M6" s="322" t="s">
        <v>52</v>
      </c>
      <c r="N6" s="354"/>
      <c r="O6" s="56"/>
      <c r="P6" s="301"/>
      <c r="Q6" s="295"/>
      <c r="R6" s="299"/>
    </row>
    <row r="7" spans="2:18" ht="25.5" customHeight="1">
      <c r="B7" s="167" t="s">
        <v>76</v>
      </c>
      <c r="C7" s="355"/>
      <c r="D7" s="356"/>
      <c r="E7" s="357">
        <f>C7</f>
        <v>0</v>
      </c>
      <c r="F7" s="358"/>
      <c r="G7" s="359"/>
      <c r="H7" s="239"/>
      <c r="I7" s="325">
        <f>'※提出不要※　職員配置 1【必要人員等】'!G7</f>
        <v>0</v>
      </c>
      <c r="J7" s="326"/>
      <c r="K7" s="327"/>
      <c r="L7" s="239"/>
      <c r="M7" s="58">
        <f>D22</f>
        <v>0</v>
      </c>
      <c r="N7" s="168">
        <f>'※提出不要※　施設・設備 2【必要面積】'!L27</f>
        <v>0</v>
      </c>
      <c r="O7" s="56"/>
      <c r="P7" s="173" t="str">
        <f>IF($H$7&lt;ROUNDDOWN(I7,0),"△","-")</f>
        <v>-</v>
      </c>
      <c r="Q7" s="159" t="str">
        <f>IF($M$7&lt;N7,"×","○")</f>
        <v>○</v>
      </c>
      <c r="R7" s="174"/>
    </row>
    <row r="8" spans="2:18" ht="25.5" customHeight="1">
      <c r="B8" s="167" t="s">
        <v>53</v>
      </c>
      <c r="C8" s="355"/>
      <c r="D8" s="356"/>
      <c r="E8" s="357">
        <f>C8</f>
        <v>0</v>
      </c>
      <c r="F8" s="358"/>
      <c r="G8" s="359"/>
      <c r="H8" s="375"/>
      <c r="I8" s="325">
        <f>'※提出不要※　職員配置 1【必要人員等】'!G8</f>
        <v>0</v>
      </c>
      <c r="J8" s="326"/>
      <c r="K8" s="327"/>
      <c r="L8" s="59">
        <f>L10-L7</f>
        <v>0</v>
      </c>
      <c r="M8" s="58">
        <f>D23</f>
        <v>0</v>
      </c>
      <c r="N8" s="168">
        <f>'※提出不要※　施設・設備 2【必要面積】'!M27</f>
        <v>0</v>
      </c>
      <c r="O8" s="56"/>
      <c r="P8" s="302" t="str">
        <f>IF($H$8&lt;ROUNDDOWN(I8,0),"△","-")</f>
        <v>-</v>
      </c>
      <c r="Q8" s="159" t="str">
        <f>IF($M$8&lt;N8,"×","○")</f>
        <v>○</v>
      </c>
      <c r="R8" s="174"/>
    </row>
    <row r="9" spans="2:18" ht="25.5" customHeight="1">
      <c r="B9" s="167" t="s">
        <v>42</v>
      </c>
      <c r="C9" s="355"/>
      <c r="D9" s="356"/>
      <c r="E9" s="357">
        <f>C9</f>
        <v>0</v>
      </c>
      <c r="F9" s="358"/>
      <c r="G9" s="359"/>
      <c r="H9" s="376"/>
      <c r="I9" s="325"/>
      <c r="J9" s="326"/>
      <c r="K9" s="327"/>
      <c r="L9" s="276"/>
      <c r="M9" s="58">
        <f>SUM(F32:F37)</f>
        <v>0</v>
      </c>
      <c r="N9" s="251">
        <f>'※提出不要※　施設・設備 2【必要面積】'!N19</f>
        <v>0</v>
      </c>
      <c r="O9" s="60"/>
      <c r="P9" s="302"/>
      <c r="Q9" s="215" t="str">
        <f>IF(M9&lt;N9,"×","○")</f>
        <v>○</v>
      </c>
      <c r="R9" s="275" t="str">
        <f>IF($B$17&lt;C17,"×","○")</f>
        <v>○</v>
      </c>
    </row>
    <row r="10" spans="2:18" ht="25.5" customHeight="1" thickBot="1">
      <c r="B10" s="169" t="s">
        <v>43</v>
      </c>
      <c r="C10" s="342">
        <f>SUM(C7:C9)</f>
        <v>0</v>
      </c>
      <c r="D10" s="343"/>
      <c r="E10" s="336">
        <f>SUM(E7:E9)</f>
        <v>0</v>
      </c>
      <c r="F10" s="337"/>
      <c r="G10" s="338"/>
      <c r="H10" s="170">
        <f>SUM(H7:H9)</f>
        <v>0</v>
      </c>
      <c r="I10" s="339">
        <f>IF(I5="兼任有",'※提出不要※　職員配置 1【必要人員等】'!H10+1,'※提出不要※　職員配置 1【必要人員等】'!H10)</f>
        <v>0</v>
      </c>
      <c r="J10" s="340"/>
      <c r="K10" s="341"/>
      <c r="L10" s="170">
        <f>SUM(C7:C8)</f>
        <v>0</v>
      </c>
      <c r="M10" s="171"/>
      <c r="N10" s="172"/>
      <c r="O10" s="62"/>
      <c r="P10" s="175" t="str">
        <f>IF($H$10&lt;I10,"×","○")</f>
        <v>○</v>
      </c>
      <c r="Q10" s="176"/>
      <c r="R10" s="177"/>
    </row>
    <row r="11" spans="2:15" ht="22.5" customHeight="1">
      <c r="B11" s="63"/>
      <c r="C11" s="64"/>
      <c r="D11" s="64"/>
      <c r="E11" s="64"/>
      <c r="F11" s="64"/>
      <c r="G11" s="64"/>
      <c r="H11" s="100" t="s">
        <v>263</v>
      </c>
      <c r="I11" s="64"/>
      <c r="J11" s="64"/>
      <c r="K11" s="64"/>
      <c r="L11" s="64"/>
      <c r="M11" s="65"/>
      <c r="N11" s="65"/>
      <c r="O11" s="62"/>
    </row>
    <row r="12" spans="2:20" ht="24" customHeight="1" thickBot="1">
      <c r="B12" s="62"/>
      <c r="C12" s="62"/>
      <c r="D12" s="62"/>
      <c r="E12" s="62"/>
      <c r="F12" s="62"/>
      <c r="G12" s="62"/>
      <c r="H12" s="62"/>
      <c r="I12" s="62"/>
      <c r="J12" s="62"/>
      <c r="K12" s="127"/>
      <c r="L12" s="127"/>
      <c r="M12" s="127"/>
      <c r="N12" s="66"/>
      <c r="O12" s="66"/>
      <c r="P12" s="127"/>
      <c r="Q12" s="127"/>
      <c r="R12" s="127"/>
      <c r="S12" s="66"/>
      <c r="T12" s="66"/>
    </row>
    <row r="13" spans="2:7" ht="26.25" customHeight="1">
      <c r="B13" s="332" t="s">
        <v>79</v>
      </c>
      <c r="C13" s="334" t="s">
        <v>51</v>
      </c>
      <c r="D13" s="64"/>
      <c r="E13" s="64"/>
      <c r="F13" s="100"/>
      <c r="G13" s="64"/>
    </row>
    <row r="14" spans="2:12" ht="26.25" customHeight="1">
      <c r="B14" s="333"/>
      <c r="C14" s="335"/>
      <c r="D14" s="64"/>
      <c r="E14" s="64"/>
      <c r="F14" s="100"/>
      <c r="G14" s="64"/>
      <c r="L14" s="200"/>
    </row>
    <row r="15" spans="2:9" ht="24" customHeight="1">
      <c r="B15" s="333"/>
      <c r="C15" s="335"/>
      <c r="D15" s="64"/>
      <c r="E15" s="64"/>
      <c r="F15" s="100"/>
      <c r="G15" s="64"/>
      <c r="I15" s="128"/>
    </row>
    <row r="16" spans="2:9" ht="24" customHeight="1">
      <c r="B16" s="353" t="s">
        <v>52</v>
      </c>
      <c r="C16" s="354"/>
      <c r="D16" s="64"/>
      <c r="E16" s="64"/>
      <c r="F16" s="100"/>
      <c r="G16" s="64"/>
      <c r="I16" s="128"/>
    </row>
    <row r="17" spans="2:9" ht="34.5" customHeight="1" thickBot="1">
      <c r="B17" s="199">
        <f>SUM(C19:C20)+SUM(E19:E20)</f>
        <v>0</v>
      </c>
      <c r="C17" s="178">
        <f>IF(C15="特例適用有",'※提出不要※　施設・設備 2【必要面積】'!R24+'※提出不要※　施設・設備 2【必要面積】'!R21,'※提出不要※　施設・設備 2【必要面積】'!P31)</f>
        <v>0</v>
      </c>
      <c r="D17" s="64"/>
      <c r="E17" s="64"/>
      <c r="F17" s="100"/>
      <c r="G17" s="64"/>
      <c r="I17" s="128"/>
    </row>
    <row r="18" spans="2:9" ht="34.5" customHeight="1">
      <c r="B18" s="181" t="s">
        <v>172</v>
      </c>
      <c r="C18" s="165"/>
      <c r="D18" s="179"/>
      <c r="E18" s="180"/>
      <c r="F18" s="66"/>
      <c r="G18" s="130"/>
      <c r="H18" s="130"/>
      <c r="I18" s="128"/>
    </row>
    <row r="19" spans="2:9" s="62" customFormat="1" ht="31.5" customHeight="1">
      <c r="B19" s="122" t="s">
        <v>173</v>
      </c>
      <c r="C19" s="120"/>
      <c r="D19" s="124" t="s">
        <v>174</v>
      </c>
      <c r="E19" s="118"/>
      <c r="F19" s="100"/>
      <c r="G19" s="100"/>
      <c r="H19" s="129"/>
      <c r="I19" s="127"/>
    </row>
    <row r="20" spans="2:9" ht="31.5" customHeight="1" thickBot="1">
      <c r="B20" s="125" t="s">
        <v>170</v>
      </c>
      <c r="C20" s="166"/>
      <c r="D20" s="126" t="s">
        <v>171</v>
      </c>
      <c r="E20" s="119"/>
      <c r="F20" s="100"/>
      <c r="G20" s="100"/>
      <c r="H20" s="129"/>
      <c r="I20" s="128"/>
    </row>
    <row r="21" spans="2:10" ht="31.5" customHeight="1">
      <c r="B21" s="192" t="s">
        <v>56</v>
      </c>
      <c r="C21" s="244" t="s">
        <v>84</v>
      </c>
      <c r="D21" s="248" t="s">
        <v>45</v>
      </c>
      <c r="E21" s="182" t="s">
        <v>121</v>
      </c>
      <c r="F21" s="163" t="s">
        <v>122</v>
      </c>
      <c r="G21" s="161"/>
      <c r="H21" s="161"/>
      <c r="I21" s="162"/>
      <c r="J21" s="140"/>
    </row>
    <row r="22" spans="2:9" ht="31.5" customHeight="1">
      <c r="B22" s="193" t="s">
        <v>86</v>
      </c>
      <c r="C22" s="245"/>
      <c r="D22" s="249">
        <f>SUM(C32:C36)</f>
        <v>0</v>
      </c>
      <c r="E22" s="183"/>
      <c r="F22" s="64"/>
      <c r="G22" s="64"/>
      <c r="H22" s="64"/>
      <c r="I22" s="128"/>
    </row>
    <row r="23" spans="2:9" ht="31.5" customHeight="1">
      <c r="B23" s="193" t="s">
        <v>87</v>
      </c>
      <c r="C23" s="245"/>
      <c r="D23" s="249">
        <f>SUM(C38:C41)</f>
        <v>0</v>
      </c>
      <c r="E23" s="183"/>
      <c r="F23" s="64"/>
      <c r="G23" s="64"/>
      <c r="H23" s="64"/>
      <c r="I23" s="128"/>
    </row>
    <row r="24" spans="2:9" ht="31.5" customHeight="1">
      <c r="B24" s="193" t="s">
        <v>88</v>
      </c>
      <c r="C24" s="245"/>
      <c r="D24" s="249">
        <f>SUM(F32:F41)+SUM(I32:I37)</f>
        <v>0</v>
      </c>
      <c r="E24" s="183"/>
      <c r="F24" s="64"/>
      <c r="G24" s="64"/>
      <c r="H24" s="64"/>
      <c r="I24" s="128"/>
    </row>
    <row r="25" spans="2:17" ht="31.5" customHeight="1">
      <c r="B25" s="317" t="s">
        <v>90</v>
      </c>
      <c r="C25" s="246"/>
      <c r="D25" s="250">
        <f>SUM(I39:I41)</f>
        <v>0</v>
      </c>
      <c r="E25" s="281" t="s">
        <v>244</v>
      </c>
      <c r="I25" s="128"/>
      <c r="L25" s="260"/>
      <c r="M25" s="259"/>
      <c r="N25" s="259"/>
      <c r="O25" s="259"/>
      <c r="P25" s="259"/>
      <c r="Q25" s="259"/>
    </row>
    <row r="26" spans="2:17" ht="31.5" customHeight="1" thickBot="1">
      <c r="B26" s="318"/>
      <c r="C26" s="319" t="s">
        <v>228</v>
      </c>
      <c r="D26" s="320"/>
      <c r="E26" s="247"/>
      <c r="F26" s="243"/>
      <c r="I26" s="128"/>
      <c r="L26" s="259"/>
      <c r="M26" s="259"/>
      <c r="N26" s="259"/>
      <c r="O26" s="259"/>
      <c r="P26" s="259"/>
      <c r="Q26" s="259"/>
    </row>
    <row r="27" spans="2:17" ht="31.5" customHeight="1">
      <c r="B27" s="193" t="s">
        <v>91</v>
      </c>
      <c r="C27" s="184"/>
      <c r="D27" s="185"/>
      <c r="E27" s="186"/>
      <c r="I27" s="128"/>
      <c r="L27" s="259"/>
      <c r="M27" s="259"/>
      <c r="N27" s="259"/>
      <c r="O27" s="259"/>
      <c r="P27" s="259"/>
      <c r="Q27" s="259"/>
    </row>
    <row r="28" spans="2:9" ht="31.5" customHeight="1" thickBot="1">
      <c r="B28" s="193" t="s">
        <v>92</v>
      </c>
      <c r="C28" s="184"/>
      <c r="D28" s="187"/>
      <c r="E28" s="188" t="s">
        <v>75</v>
      </c>
      <c r="F28" s="62"/>
      <c r="G28" s="62"/>
      <c r="H28" s="62"/>
      <c r="I28" s="128"/>
    </row>
    <row r="29" spans="2:10" ht="31.5" customHeight="1" thickBot="1">
      <c r="B29" s="282" t="s">
        <v>248</v>
      </c>
      <c r="C29" s="189"/>
      <c r="D29" s="190" t="s">
        <v>93</v>
      </c>
      <c r="E29" s="191"/>
      <c r="F29" s="164" t="s">
        <v>123</v>
      </c>
      <c r="G29" s="140"/>
      <c r="H29" s="140"/>
      <c r="I29" s="162"/>
      <c r="J29" s="140"/>
    </row>
    <row r="30" spans="2:9" ht="24" customHeight="1" thickBot="1">
      <c r="B30" s="34" t="s">
        <v>120</v>
      </c>
      <c r="E30" s="62"/>
      <c r="F30" s="100"/>
      <c r="G30" s="62"/>
      <c r="I30" s="128"/>
    </row>
    <row r="31" spans="2:19" ht="34.5" customHeight="1" thickBot="1">
      <c r="B31" s="115" t="s">
        <v>86</v>
      </c>
      <c r="C31" s="218" t="s">
        <v>89</v>
      </c>
      <c r="D31" s="236" t="s">
        <v>223</v>
      </c>
      <c r="E31" s="115" t="s">
        <v>88</v>
      </c>
      <c r="F31" s="216" t="s">
        <v>89</v>
      </c>
      <c r="G31" s="116" t="s">
        <v>223</v>
      </c>
      <c r="H31" s="117" t="s">
        <v>88</v>
      </c>
      <c r="I31" s="218" t="s">
        <v>89</v>
      </c>
      <c r="J31" s="221" t="s">
        <v>223</v>
      </c>
      <c r="K31" s="62" t="s">
        <v>82</v>
      </c>
      <c r="L31" s="62"/>
      <c r="M31" s="62"/>
      <c r="N31" s="127"/>
      <c r="O31" s="127"/>
      <c r="P31" s="127"/>
      <c r="Q31" s="66" t="s">
        <v>114</v>
      </c>
      <c r="R31" s="66"/>
      <c r="S31" s="142"/>
    </row>
    <row r="32" spans="2:21" ht="34.5" customHeight="1">
      <c r="B32" s="122" t="s">
        <v>118</v>
      </c>
      <c r="C32" s="217"/>
      <c r="D32" s="237">
        <f>C32/3.3</f>
        <v>0</v>
      </c>
      <c r="E32" s="122" t="s">
        <v>225</v>
      </c>
      <c r="F32" s="217"/>
      <c r="G32" s="227">
        <f aca="true" t="shared" si="0" ref="G32:G41">F32/1.98</f>
        <v>0</v>
      </c>
      <c r="H32" s="123"/>
      <c r="I32" s="217"/>
      <c r="J32" s="228">
        <f aca="true" t="shared" si="1" ref="J32:J37">I32/1.98</f>
        <v>0</v>
      </c>
      <c r="K32" s="303" t="s">
        <v>111</v>
      </c>
      <c r="L32" s="310" t="s">
        <v>112</v>
      </c>
      <c r="M32" s="311"/>
      <c r="N32" s="328" t="s">
        <v>81</v>
      </c>
      <c r="O32" s="308" t="s">
        <v>222</v>
      </c>
      <c r="P32" s="387" t="s">
        <v>113</v>
      </c>
      <c r="Q32" s="300" t="s">
        <v>81</v>
      </c>
      <c r="R32" s="294" t="s">
        <v>222</v>
      </c>
      <c r="S32" s="298" t="s">
        <v>113</v>
      </c>
      <c r="T32" s="128"/>
      <c r="U32" s="128"/>
    </row>
    <row r="33" spans="2:21" ht="34.5" customHeight="1" thickBot="1">
      <c r="B33" s="122" t="s">
        <v>117</v>
      </c>
      <c r="C33" s="217"/>
      <c r="D33" s="237">
        <f>C33/3.3</f>
        <v>0</v>
      </c>
      <c r="E33" s="122" t="s">
        <v>226</v>
      </c>
      <c r="F33" s="217"/>
      <c r="G33" s="227">
        <f t="shared" si="0"/>
        <v>0</v>
      </c>
      <c r="H33" s="235"/>
      <c r="I33" s="225"/>
      <c r="J33" s="228">
        <f t="shared" si="1"/>
        <v>0</v>
      </c>
      <c r="K33" s="304"/>
      <c r="L33" s="312"/>
      <c r="M33" s="313"/>
      <c r="N33" s="329"/>
      <c r="O33" s="309"/>
      <c r="P33" s="388"/>
      <c r="Q33" s="301"/>
      <c r="R33" s="295"/>
      <c r="S33" s="299"/>
      <c r="T33" s="128"/>
      <c r="U33" s="128"/>
    </row>
    <row r="34" spans="2:21" ht="34.5" customHeight="1" thickBot="1" thickTop="1">
      <c r="B34" s="122" t="s">
        <v>96</v>
      </c>
      <c r="C34" s="217"/>
      <c r="D34" s="237">
        <f>C34/3.3</f>
        <v>0</v>
      </c>
      <c r="E34" s="224" t="s">
        <v>227</v>
      </c>
      <c r="F34" s="225"/>
      <c r="G34" s="263">
        <f t="shared" si="0"/>
        <v>0</v>
      </c>
      <c r="H34" s="234"/>
      <c r="I34" s="231"/>
      <c r="J34" s="241">
        <f t="shared" si="1"/>
        <v>0</v>
      </c>
      <c r="K34" s="219"/>
      <c r="L34" s="160" t="s">
        <v>76</v>
      </c>
      <c r="M34" s="138"/>
      <c r="N34" s="112">
        <f>'※提出不要※　試算職員配置 1【必要人員等】'!$G$7</f>
        <v>0</v>
      </c>
      <c r="O34" s="113">
        <f>'※提出不要※　試算施設・設備 2【必要面積】'!$L$27</f>
        <v>0</v>
      </c>
      <c r="P34" s="194"/>
      <c r="Q34" s="214" t="str">
        <f>IF(K34&lt;ROUNDDOWN(N34,0),"△","-")</f>
        <v>-</v>
      </c>
      <c r="R34" s="215" t="str">
        <f>IF($M$7&lt;O34,"×","○")</f>
        <v>○</v>
      </c>
      <c r="S34" s="174"/>
      <c r="T34" s="128"/>
      <c r="U34" s="128"/>
    </row>
    <row r="35" spans="2:21" ht="34.5" customHeight="1" thickTop="1">
      <c r="B35" s="122" t="s">
        <v>97</v>
      </c>
      <c r="C35" s="217"/>
      <c r="D35" s="237">
        <f>C35/3.3</f>
        <v>0</v>
      </c>
      <c r="E35" s="270"/>
      <c r="F35" s="271"/>
      <c r="G35" s="240">
        <f t="shared" si="0"/>
        <v>0</v>
      </c>
      <c r="H35" s="124"/>
      <c r="I35" s="217"/>
      <c r="J35" s="230">
        <f t="shared" si="1"/>
        <v>0</v>
      </c>
      <c r="K35" s="314"/>
      <c r="L35" s="160" t="s">
        <v>53</v>
      </c>
      <c r="M35" s="139"/>
      <c r="N35" s="330">
        <f>'※提出不要※　試算職員配置 1【必要人員等】'!$G$8</f>
        <v>0</v>
      </c>
      <c r="O35" s="252">
        <f>'※提出不要※　試算施設・設備 2【必要面積】'!$M$27</f>
        <v>0</v>
      </c>
      <c r="P35" s="195"/>
      <c r="Q35" s="302" t="str">
        <f>IF(K35&lt;ROUNDDOWN(N35,0),"△","-")</f>
        <v>-</v>
      </c>
      <c r="R35" s="215" t="str">
        <f>IF($M$8&lt;O35,"×","○")</f>
        <v>○</v>
      </c>
      <c r="S35" s="174"/>
      <c r="T35" s="128"/>
      <c r="U35" s="128"/>
    </row>
    <row r="36" spans="2:21" ht="34.5" customHeight="1" thickBot="1">
      <c r="B36" s="125" t="s">
        <v>98</v>
      </c>
      <c r="C36" s="217"/>
      <c r="D36" s="237">
        <f>C36/3.3</f>
        <v>0</v>
      </c>
      <c r="E36" s="226"/>
      <c r="F36" s="231"/>
      <c r="G36" s="269">
        <f t="shared" si="0"/>
        <v>0</v>
      </c>
      <c r="H36" s="124"/>
      <c r="I36" s="217"/>
      <c r="J36" s="230">
        <f t="shared" si="1"/>
        <v>0</v>
      </c>
      <c r="K36" s="315"/>
      <c r="L36" s="160" t="s">
        <v>42</v>
      </c>
      <c r="M36" s="139"/>
      <c r="N36" s="331"/>
      <c r="O36" s="254">
        <f>'※提出不要※　試算施設・設備 2【必要面積】'!N19</f>
        <v>0</v>
      </c>
      <c r="P36" s="277">
        <f>'※提出不要※　試算施設・設備 2【必要面積】'!$P$31</f>
        <v>0</v>
      </c>
      <c r="Q36" s="302"/>
      <c r="R36" s="215" t="str">
        <f>IF(M9&lt;O36,"×","○")</f>
        <v>○</v>
      </c>
      <c r="S36" s="275" t="str">
        <f>IF($B$17&lt;P36,"×","○")</f>
        <v>○</v>
      </c>
      <c r="T36" s="128"/>
      <c r="U36" s="128"/>
    </row>
    <row r="37" spans="2:21" ht="34.5" customHeight="1" thickBot="1">
      <c r="B37" s="280" t="s">
        <v>87</v>
      </c>
      <c r="C37" s="218" t="s">
        <v>89</v>
      </c>
      <c r="D37" s="238" t="s">
        <v>223</v>
      </c>
      <c r="E37" s="224"/>
      <c r="F37" s="264"/>
      <c r="G37" s="265">
        <f t="shared" si="0"/>
        <v>0</v>
      </c>
      <c r="H37" s="124"/>
      <c r="I37" s="222"/>
      <c r="J37" s="230">
        <f t="shared" si="1"/>
        <v>0</v>
      </c>
      <c r="K37" s="220">
        <f>SUM(K34:K36)</f>
        <v>0</v>
      </c>
      <c r="L37" s="196" t="s">
        <v>43</v>
      </c>
      <c r="M37" s="197">
        <f>SUM(M34:M36)</f>
        <v>0</v>
      </c>
      <c r="N37" s="278">
        <f>'※提出不要※　試算職員配置 1【必要人員等】'!$H$10</f>
        <v>0</v>
      </c>
      <c r="O37" s="253"/>
      <c r="P37" s="198"/>
      <c r="Q37" s="175" t="str">
        <f>IF(K37&lt;N37,"×","○")</f>
        <v>○</v>
      </c>
      <c r="R37" s="176"/>
      <c r="S37" s="177"/>
      <c r="T37" s="128"/>
      <c r="U37" s="128"/>
    </row>
    <row r="38" spans="2:21" ht="34.5" customHeight="1" thickTop="1">
      <c r="B38" s="122" t="s">
        <v>119</v>
      </c>
      <c r="C38" s="217"/>
      <c r="D38" s="229">
        <f>C38/3.3</f>
        <v>0</v>
      </c>
      <c r="E38" s="233"/>
      <c r="F38" s="231"/>
      <c r="G38" s="232">
        <f t="shared" si="0"/>
        <v>0</v>
      </c>
      <c r="H38" s="121" t="s">
        <v>90</v>
      </c>
      <c r="I38" s="218" t="s">
        <v>89</v>
      </c>
      <c r="J38" s="223" t="s">
        <v>224</v>
      </c>
      <c r="K38" s="67"/>
      <c r="P38" s="258"/>
      <c r="Q38" s="67"/>
      <c r="R38" s="68"/>
      <c r="S38" s="48"/>
      <c r="T38" s="128"/>
      <c r="U38" s="128"/>
    </row>
    <row r="39" spans="2:21" ht="34.5" customHeight="1">
      <c r="B39" s="122" t="s">
        <v>94</v>
      </c>
      <c r="C39" s="217"/>
      <c r="D39" s="229">
        <f>C39/3.3</f>
        <v>0</v>
      </c>
      <c r="E39" s="122"/>
      <c r="F39" s="217"/>
      <c r="G39" s="273">
        <f t="shared" si="0"/>
        <v>0</v>
      </c>
      <c r="H39" s="122" t="s">
        <v>115</v>
      </c>
      <c r="I39" s="217"/>
      <c r="J39" s="305" t="s">
        <v>229</v>
      </c>
      <c r="K39" s="67"/>
      <c r="P39" s="258"/>
      <c r="Q39" s="67"/>
      <c r="R39" s="68"/>
      <c r="S39" s="48"/>
      <c r="T39" s="128"/>
      <c r="U39" s="128"/>
    </row>
    <row r="40" spans="2:21" ht="34.5" customHeight="1" thickBot="1">
      <c r="B40" s="122" t="s">
        <v>99</v>
      </c>
      <c r="C40" s="217"/>
      <c r="D40" s="229">
        <f>C40/3.3</f>
        <v>0</v>
      </c>
      <c r="E40" s="261"/>
      <c r="F40" s="262"/>
      <c r="G40" s="272">
        <f t="shared" si="0"/>
        <v>0</v>
      </c>
      <c r="H40" s="122" t="s">
        <v>94</v>
      </c>
      <c r="I40" s="217"/>
      <c r="J40" s="306"/>
      <c r="K40" s="67"/>
      <c r="P40" s="258"/>
      <c r="Q40" s="67"/>
      <c r="R40" s="68"/>
      <c r="S40" s="48"/>
      <c r="T40" s="128"/>
      <c r="U40" s="128"/>
    </row>
    <row r="41" spans="2:19" ht="34.5" customHeight="1" thickBot="1" thickTop="1">
      <c r="B41" s="125" t="s">
        <v>95</v>
      </c>
      <c r="C41" s="256"/>
      <c r="D41" s="257">
        <f>C41/3.3</f>
        <v>0</v>
      </c>
      <c r="E41" s="266"/>
      <c r="F41" s="267"/>
      <c r="G41" s="268">
        <f t="shared" si="0"/>
        <v>0</v>
      </c>
      <c r="H41" s="125" t="s">
        <v>96</v>
      </c>
      <c r="I41" s="256"/>
      <c r="J41" s="307"/>
      <c r="K41" s="67"/>
      <c r="P41" s="258"/>
      <c r="Q41" s="67"/>
      <c r="R41" s="68"/>
      <c r="S41" s="48"/>
    </row>
    <row r="42" spans="1:19" ht="46.5" customHeight="1" thickBot="1">
      <c r="A42" s="44"/>
      <c r="B42" s="255"/>
      <c r="C42" s="242"/>
      <c r="D42" s="242"/>
      <c r="E42" s="384" t="s">
        <v>230</v>
      </c>
      <c r="F42" s="384"/>
      <c r="G42" s="384"/>
      <c r="H42" s="384"/>
      <c r="I42" s="384"/>
      <c r="J42" s="384"/>
      <c r="K42" s="67"/>
      <c r="P42" s="67"/>
      <c r="Q42" s="67"/>
      <c r="R42" s="68"/>
      <c r="S42" s="48"/>
    </row>
    <row r="43" spans="2:16" ht="24" customHeight="1">
      <c r="B43" s="360" t="s">
        <v>109</v>
      </c>
      <c r="C43" s="361"/>
      <c r="D43" s="361"/>
      <c r="E43" s="361"/>
      <c r="F43" s="361"/>
      <c r="G43" s="361"/>
      <c r="H43" s="361"/>
      <c r="I43" s="361"/>
      <c r="J43" s="361"/>
      <c r="K43" s="361"/>
      <c r="L43" s="361"/>
      <c r="M43" s="361"/>
      <c r="N43" s="361"/>
      <c r="O43" s="362"/>
      <c r="P43" s="48"/>
    </row>
    <row r="44" spans="2:15" ht="14.25">
      <c r="B44" s="363"/>
      <c r="C44" s="364"/>
      <c r="D44" s="364"/>
      <c r="E44" s="364"/>
      <c r="F44" s="364"/>
      <c r="G44" s="364"/>
      <c r="H44" s="364"/>
      <c r="I44" s="364"/>
      <c r="J44" s="364"/>
      <c r="K44" s="364"/>
      <c r="L44" s="364"/>
      <c r="M44" s="364"/>
      <c r="N44" s="364"/>
      <c r="O44" s="365"/>
    </row>
    <row r="45" spans="2:15" ht="14.25">
      <c r="B45" s="363"/>
      <c r="C45" s="364"/>
      <c r="D45" s="364"/>
      <c r="E45" s="364"/>
      <c r="F45" s="364"/>
      <c r="G45" s="364"/>
      <c r="H45" s="364"/>
      <c r="I45" s="364"/>
      <c r="J45" s="364"/>
      <c r="K45" s="364"/>
      <c r="L45" s="364"/>
      <c r="M45" s="364"/>
      <c r="N45" s="364"/>
      <c r="O45" s="365"/>
    </row>
    <row r="46" spans="2:15" ht="14.25">
      <c r="B46" s="363"/>
      <c r="C46" s="364"/>
      <c r="D46" s="364"/>
      <c r="E46" s="364"/>
      <c r="F46" s="364"/>
      <c r="G46" s="364"/>
      <c r="H46" s="364"/>
      <c r="I46" s="364"/>
      <c r="J46" s="364"/>
      <c r="K46" s="364"/>
      <c r="L46" s="364"/>
      <c r="M46" s="364"/>
      <c r="N46" s="364"/>
      <c r="O46" s="365"/>
    </row>
    <row r="47" spans="2:15" ht="14.25">
      <c r="B47" s="363"/>
      <c r="C47" s="364"/>
      <c r="D47" s="364"/>
      <c r="E47" s="364"/>
      <c r="F47" s="364"/>
      <c r="G47" s="364"/>
      <c r="H47" s="364"/>
      <c r="I47" s="364"/>
      <c r="J47" s="364"/>
      <c r="K47" s="364"/>
      <c r="L47" s="364"/>
      <c r="M47" s="364"/>
      <c r="N47" s="364"/>
      <c r="O47" s="365"/>
    </row>
    <row r="48" spans="2:15" ht="14.25">
      <c r="B48" s="363"/>
      <c r="C48" s="364"/>
      <c r="D48" s="364"/>
      <c r="E48" s="364"/>
      <c r="F48" s="364"/>
      <c r="G48" s="364"/>
      <c r="H48" s="364"/>
      <c r="I48" s="364"/>
      <c r="J48" s="364"/>
      <c r="K48" s="364"/>
      <c r="L48" s="364"/>
      <c r="M48" s="364"/>
      <c r="N48" s="364"/>
      <c r="O48" s="365"/>
    </row>
    <row r="49" spans="2:15" ht="15" thickBot="1">
      <c r="B49" s="366"/>
      <c r="C49" s="367"/>
      <c r="D49" s="367"/>
      <c r="E49" s="367"/>
      <c r="F49" s="367"/>
      <c r="G49" s="367"/>
      <c r="H49" s="367"/>
      <c r="I49" s="367"/>
      <c r="J49" s="367"/>
      <c r="K49" s="367"/>
      <c r="L49" s="367"/>
      <c r="M49" s="367"/>
      <c r="N49" s="367"/>
      <c r="O49" s="368"/>
    </row>
    <row r="51" spans="2:7" ht="32.25" customHeight="1" hidden="1">
      <c r="B51" s="283" t="s">
        <v>158</v>
      </c>
      <c r="C51" s="284"/>
      <c r="D51" s="290"/>
      <c r="E51" s="291"/>
      <c r="F51" s="291"/>
      <c r="G51" s="292"/>
    </row>
    <row r="52" spans="2:7" ht="32.25" customHeight="1" hidden="1">
      <c r="B52" s="283" t="s">
        <v>159</v>
      </c>
      <c r="C52" s="284"/>
      <c r="D52" s="290"/>
      <c r="E52" s="291"/>
      <c r="F52" s="291"/>
      <c r="G52" s="292"/>
    </row>
    <row r="53" spans="2:7" ht="39" customHeight="1" hidden="1">
      <c r="B53" s="296" t="s">
        <v>160</v>
      </c>
      <c r="C53" s="297"/>
      <c r="D53" s="287"/>
      <c r="E53" s="288"/>
      <c r="F53" s="288"/>
      <c r="G53" s="289"/>
    </row>
    <row r="54" spans="2:7" ht="46.5" customHeight="1">
      <c r="B54" s="293"/>
      <c r="C54" s="293"/>
      <c r="D54" s="286"/>
      <c r="E54" s="286"/>
      <c r="F54" s="286"/>
      <c r="G54" s="286"/>
    </row>
    <row r="55" spans="2:7" ht="23.25" customHeight="1">
      <c r="B55" s="293"/>
      <c r="C55" s="293"/>
      <c r="D55" s="285"/>
      <c r="E55" s="285"/>
      <c r="F55" s="285"/>
      <c r="G55" s="285"/>
    </row>
  </sheetData>
  <sheetProtection sheet="1"/>
  <mergeCells count="63">
    <mergeCell ref="E42:J42"/>
    <mergeCell ref="Q5:Q6"/>
    <mergeCell ref="R5:R6"/>
    <mergeCell ref="P8:P9"/>
    <mergeCell ref="P5:P6"/>
    <mergeCell ref="L3:L5"/>
    <mergeCell ref="E9:G9"/>
    <mergeCell ref="P32:P33"/>
    <mergeCell ref="B3:G3"/>
    <mergeCell ref="B4:B6"/>
    <mergeCell ref="B43:O49"/>
    <mergeCell ref="N3:N5"/>
    <mergeCell ref="I3:K5"/>
    <mergeCell ref="M6:N6"/>
    <mergeCell ref="C7:D7"/>
    <mergeCell ref="H8:H9"/>
    <mergeCell ref="E4:G5"/>
    <mergeCell ref="E6:G6"/>
    <mergeCell ref="E7:G7"/>
    <mergeCell ref="C8:D8"/>
    <mergeCell ref="C4:D5"/>
    <mergeCell ref="C6:D6"/>
    <mergeCell ref="M3:M5"/>
    <mergeCell ref="H3:H5"/>
    <mergeCell ref="B16:C16"/>
    <mergeCell ref="C9:D9"/>
    <mergeCell ref="E8:G8"/>
    <mergeCell ref="N32:N33"/>
    <mergeCell ref="N35:N36"/>
    <mergeCell ref="B13:B15"/>
    <mergeCell ref="C13:C15"/>
    <mergeCell ref="E10:G10"/>
    <mergeCell ref="I10:K10"/>
    <mergeCell ref="C10:D10"/>
    <mergeCell ref="P1:R1"/>
    <mergeCell ref="P2:R2"/>
    <mergeCell ref="P3:R3"/>
    <mergeCell ref="B25:B26"/>
    <mergeCell ref="C26:D26"/>
    <mergeCell ref="L1:O1"/>
    <mergeCell ref="L2:O2"/>
    <mergeCell ref="H6:K6"/>
    <mergeCell ref="I7:K7"/>
    <mergeCell ref="I8:K9"/>
    <mergeCell ref="R32:R33"/>
    <mergeCell ref="B53:C53"/>
    <mergeCell ref="S32:S33"/>
    <mergeCell ref="Q32:Q33"/>
    <mergeCell ref="Q35:Q36"/>
    <mergeCell ref="K32:K33"/>
    <mergeCell ref="J39:J41"/>
    <mergeCell ref="O32:O33"/>
    <mergeCell ref="L32:M33"/>
    <mergeCell ref="K35:K36"/>
    <mergeCell ref="B52:C52"/>
    <mergeCell ref="D55:G55"/>
    <mergeCell ref="D54:G54"/>
    <mergeCell ref="D53:G53"/>
    <mergeCell ref="D52:G52"/>
    <mergeCell ref="D51:G51"/>
    <mergeCell ref="B54:C54"/>
    <mergeCell ref="B55:C55"/>
    <mergeCell ref="B51:C51"/>
  </mergeCells>
  <dataValidations count="4">
    <dataValidation allowBlank="1" showInputMessage="1" showErrorMessage="1" imeMode="on" sqref="B43:O49"/>
    <dataValidation type="list" allowBlank="1" showInputMessage="1" showErrorMessage="1" sqref="C27:C29 E29">
      <formula1>"有,無"</formula1>
    </dataValidation>
    <dataValidation type="list" showInputMessage="1" sqref="E26">
      <formula1>"専用,保育室と兼用,専用・兼用,"</formula1>
    </dataValidation>
    <dataValidation type="list" showInputMessage="1" sqref="E22:E25">
      <formula1>"１階,２階,３階,4階以上,　,"</formula1>
    </dataValidation>
  </dataValidations>
  <printOptions horizontalCentered="1"/>
  <pageMargins left="0.7086614173228347" right="0.15748031496062992" top="0.9448818897637796" bottom="0.5118110236220472" header="0.5118110236220472" footer="0.2362204724409449"/>
  <pageSetup cellComments="asDisplayed" fitToWidth="2" horizontalDpi="600" verticalDpi="600" orientation="portrait" paperSize="9" scale="48" r:id="rId3"/>
  <headerFooter alignWithMargins="0">
    <oddHeader>&amp;L様式第６－３号&amp;R&amp;16付表B</oddHeader>
  </headerFooter>
  <ignoredErrors>
    <ignoredError sqref="L10" formulaRange="1"/>
  </ignoredErrors>
  <legacyDrawing r:id="rId2"/>
</worksheet>
</file>

<file path=xl/worksheets/sheet2.xml><?xml version="1.0" encoding="utf-8"?>
<worksheet xmlns="http://schemas.openxmlformats.org/spreadsheetml/2006/main" xmlns:r="http://schemas.openxmlformats.org/officeDocument/2006/relationships">
  <sheetPr>
    <tabColor rgb="FF00B0F0"/>
  </sheetPr>
  <dimension ref="B1:K69"/>
  <sheetViews>
    <sheetView view="pageBreakPreview" zoomScaleSheetLayoutView="100" workbookViewId="0" topLeftCell="A25">
      <selection activeCell="B48" sqref="B48"/>
    </sheetView>
  </sheetViews>
  <sheetFormatPr defaultColWidth="9.00390625" defaultRowHeight="13.5"/>
  <cols>
    <col min="1" max="1" width="4.00390625" style="201" customWidth="1"/>
    <col min="2" max="2" width="5.50390625" style="201" bestFit="1" customWidth="1"/>
    <col min="3" max="3" width="13.875" style="201" customWidth="1"/>
    <col min="4" max="4" width="21.75390625" style="201" customWidth="1"/>
    <col min="5" max="6" width="10.50390625" style="201" customWidth="1"/>
    <col min="7" max="8" width="10.00390625" style="201" customWidth="1"/>
    <col min="9" max="9" width="13.125" style="201" bestFit="1" customWidth="1"/>
    <col min="10" max="10" width="18.875" style="201" customWidth="1"/>
    <col min="11" max="11" width="3.75390625" style="201" customWidth="1"/>
    <col min="12" max="16384" width="9.00390625" style="201" customWidth="1"/>
  </cols>
  <sheetData>
    <row r="1" s="34" customFormat="1" ht="19.5" customHeight="1">
      <c r="B1" s="34" t="s">
        <v>245</v>
      </c>
    </row>
    <row r="2" spans="2:11" s="34" customFormat="1" ht="24.75" customHeight="1">
      <c r="B2" s="213" t="s">
        <v>247</v>
      </c>
      <c r="C2" s="62"/>
      <c r="D2" s="62"/>
      <c r="G2" s="62"/>
      <c r="H2" s="34" t="str">
        <f>'１職員配置・屋外遊戯場・設備'!L1</f>
        <v>（施設名（仮称））</v>
      </c>
      <c r="K2" s="110"/>
    </row>
    <row r="4" spans="2:10" ht="57" customHeight="1">
      <c r="B4" s="206" t="s">
        <v>197</v>
      </c>
      <c r="C4" s="206" t="s">
        <v>196</v>
      </c>
      <c r="D4" s="206" t="s">
        <v>195</v>
      </c>
      <c r="E4" s="204" t="s">
        <v>194</v>
      </c>
      <c r="F4" s="202" t="s">
        <v>218</v>
      </c>
      <c r="G4" s="204" t="s">
        <v>193</v>
      </c>
      <c r="H4" s="204" t="s">
        <v>192</v>
      </c>
      <c r="I4" s="204" t="s">
        <v>191</v>
      </c>
      <c r="J4" s="206" t="s">
        <v>190</v>
      </c>
    </row>
    <row r="5" spans="2:10" ht="31.5" customHeight="1">
      <c r="B5" s="206">
        <v>1</v>
      </c>
      <c r="C5" s="212" t="s">
        <v>201</v>
      </c>
      <c r="D5" s="212"/>
      <c r="E5" s="211"/>
      <c r="F5" s="211"/>
      <c r="G5" s="210"/>
      <c r="H5" s="210"/>
      <c r="I5" s="210"/>
      <c r="J5" s="209"/>
    </row>
    <row r="6" spans="2:10" ht="31.5" customHeight="1">
      <c r="B6" s="206">
        <v>2</v>
      </c>
      <c r="C6" s="212" t="s">
        <v>202</v>
      </c>
      <c r="D6" s="212"/>
      <c r="E6" s="211"/>
      <c r="F6" s="211"/>
      <c r="G6" s="210"/>
      <c r="H6" s="210"/>
      <c r="I6" s="210"/>
      <c r="J6" s="209"/>
    </row>
    <row r="7" spans="2:10" ht="31.5" customHeight="1">
      <c r="B7" s="206">
        <v>3</v>
      </c>
      <c r="C7" s="212" t="s">
        <v>207</v>
      </c>
      <c r="D7" s="212"/>
      <c r="E7" s="211"/>
      <c r="F7" s="211"/>
      <c r="G7" s="210"/>
      <c r="H7" s="210"/>
      <c r="I7" s="210"/>
      <c r="J7" s="209"/>
    </row>
    <row r="8" spans="2:10" ht="31.5" customHeight="1">
      <c r="B8" s="206">
        <v>4</v>
      </c>
      <c r="C8" s="212"/>
      <c r="D8" s="212"/>
      <c r="E8" s="211"/>
      <c r="F8" s="211"/>
      <c r="G8" s="210"/>
      <c r="H8" s="210"/>
      <c r="I8" s="210"/>
      <c r="J8" s="209"/>
    </row>
    <row r="9" spans="2:10" ht="31.5" customHeight="1">
      <c r="B9" s="206">
        <v>5</v>
      </c>
      <c r="C9" s="212"/>
      <c r="D9" s="212"/>
      <c r="E9" s="211"/>
      <c r="F9" s="211"/>
      <c r="G9" s="210"/>
      <c r="H9" s="210"/>
      <c r="I9" s="210"/>
      <c r="J9" s="209"/>
    </row>
    <row r="10" spans="2:10" ht="31.5" customHeight="1">
      <c r="B10" s="206">
        <v>6</v>
      </c>
      <c r="C10" s="212"/>
      <c r="D10" s="212"/>
      <c r="E10" s="211"/>
      <c r="F10" s="211"/>
      <c r="G10" s="210"/>
      <c r="H10" s="210"/>
      <c r="I10" s="210"/>
      <c r="J10" s="209"/>
    </row>
    <row r="11" spans="2:10" ht="31.5" customHeight="1">
      <c r="B11" s="206">
        <v>7</v>
      </c>
      <c r="C11" s="212"/>
      <c r="D11" s="212"/>
      <c r="E11" s="211"/>
      <c r="F11" s="211"/>
      <c r="G11" s="210"/>
      <c r="H11" s="210"/>
      <c r="I11" s="210"/>
      <c r="J11" s="209"/>
    </row>
    <row r="12" spans="2:10" ht="31.5" customHeight="1">
      <c r="B12" s="206">
        <v>8</v>
      </c>
      <c r="C12" s="212"/>
      <c r="D12" s="212"/>
      <c r="E12" s="211"/>
      <c r="F12" s="211"/>
      <c r="G12" s="210"/>
      <c r="H12" s="210"/>
      <c r="I12" s="210"/>
      <c r="J12" s="209"/>
    </row>
    <row r="13" spans="2:10" ht="31.5" customHeight="1">
      <c r="B13" s="206">
        <v>9</v>
      </c>
      <c r="C13" s="212"/>
      <c r="D13" s="212"/>
      <c r="E13" s="211"/>
      <c r="F13" s="211"/>
      <c r="G13" s="210"/>
      <c r="H13" s="210"/>
      <c r="I13" s="210"/>
      <c r="J13" s="209"/>
    </row>
    <row r="14" spans="2:10" ht="31.5" customHeight="1">
      <c r="B14" s="206">
        <v>10</v>
      </c>
      <c r="C14" s="212"/>
      <c r="D14" s="212"/>
      <c r="E14" s="211"/>
      <c r="F14" s="211"/>
      <c r="G14" s="210"/>
      <c r="H14" s="210"/>
      <c r="I14" s="210"/>
      <c r="J14" s="209"/>
    </row>
    <row r="15" spans="2:10" ht="31.5" customHeight="1">
      <c r="B15" s="206">
        <v>11</v>
      </c>
      <c r="C15" s="212"/>
      <c r="D15" s="212"/>
      <c r="E15" s="211"/>
      <c r="F15" s="211"/>
      <c r="G15" s="210"/>
      <c r="H15" s="210"/>
      <c r="I15" s="210"/>
      <c r="J15" s="209"/>
    </row>
    <row r="16" spans="2:10" ht="31.5" customHeight="1">
      <c r="B16" s="206">
        <v>12</v>
      </c>
      <c r="C16" s="212"/>
      <c r="D16" s="212"/>
      <c r="E16" s="211"/>
      <c r="F16" s="211"/>
      <c r="G16" s="210"/>
      <c r="H16" s="210"/>
      <c r="I16" s="210"/>
      <c r="J16" s="209"/>
    </row>
    <row r="17" spans="2:10" ht="31.5" customHeight="1">
      <c r="B17" s="206">
        <v>13</v>
      </c>
      <c r="C17" s="212"/>
      <c r="D17" s="212"/>
      <c r="E17" s="211"/>
      <c r="F17" s="211"/>
      <c r="G17" s="210"/>
      <c r="H17" s="210"/>
      <c r="I17" s="210"/>
      <c r="J17" s="209"/>
    </row>
    <row r="18" spans="2:10" ht="31.5" customHeight="1">
      <c r="B18" s="206">
        <v>14</v>
      </c>
      <c r="C18" s="212"/>
      <c r="D18" s="212"/>
      <c r="E18" s="211"/>
      <c r="F18" s="211"/>
      <c r="G18" s="210"/>
      <c r="H18" s="210"/>
      <c r="I18" s="210"/>
      <c r="J18" s="209"/>
    </row>
    <row r="19" spans="2:10" ht="31.5" customHeight="1">
      <c r="B19" s="206">
        <v>15</v>
      </c>
      <c r="C19" s="212"/>
      <c r="D19" s="212"/>
      <c r="E19" s="211"/>
      <c r="F19" s="211"/>
      <c r="G19" s="210"/>
      <c r="H19" s="210"/>
      <c r="I19" s="210"/>
      <c r="J19" s="209"/>
    </row>
    <row r="20" spans="2:10" ht="31.5" customHeight="1">
      <c r="B20" s="206">
        <v>16</v>
      </c>
      <c r="C20" s="212"/>
      <c r="D20" s="212"/>
      <c r="E20" s="211"/>
      <c r="F20" s="211"/>
      <c r="G20" s="210"/>
      <c r="H20" s="210"/>
      <c r="I20" s="210"/>
      <c r="J20" s="209"/>
    </row>
    <row r="21" spans="2:10" ht="31.5" customHeight="1">
      <c r="B21" s="206">
        <v>17</v>
      </c>
      <c r="C21" s="212"/>
      <c r="D21" s="212"/>
      <c r="E21" s="211"/>
      <c r="F21" s="211"/>
      <c r="G21" s="210"/>
      <c r="H21" s="210"/>
      <c r="I21" s="210"/>
      <c r="J21" s="209"/>
    </row>
    <row r="22" spans="2:10" ht="31.5" customHeight="1">
      <c r="B22" s="206">
        <v>18</v>
      </c>
      <c r="C22" s="212"/>
      <c r="D22" s="212"/>
      <c r="E22" s="211"/>
      <c r="F22" s="211"/>
      <c r="G22" s="210"/>
      <c r="H22" s="210"/>
      <c r="I22" s="210"/>
      <c r="J22" s="209"/>
    </row>
    <row r="23" spans="2:10" ht="31.5" customHeight="1">
      <c r="B23" s="206">
        <v>19</v>
      </c>
      <c r="C23" s="212"/>
      <c r="D23" s="212"/>
      <c r="E23" s="211"/>
      <c r="F23" s="211"/>
      <c r="G23" s="210"/>
      <c r="H23" s="210"/>
      <c r="I23" s="210"/>
      <c r="J23" s="209"/>
    </row>
    <row r="24" spans="2:10" ht="31.5" customHeight="1">
      <c r="B24" s="206">
        <v>20</v>
      </c>
      <c r="C24" s="212"/>
      <c r="D24" s="212"/>
      <c r="E24" s="211"/>
      <c r="F24" s="211"/>
      <c r="G24" s="210"/>
      <c r="H24" s="210"/>
      <c r="I24" s="210"/>
      <c r="J24" s="209"/>
    </row>
    <row r="25" spans="2:10" ht="31.5" customHeight="1">
      <c r="B25" s="206">
        <v>21</v>
      </c>
      <c r="C25" s="212"/>
      <c r="D25" s="212"/>
      <c r="E25" s="211"/>
      <c r="F25" s="211"/>
      <c r="G25" s="210"/>
      <c r="H25" s="210"/>
      <c r="I25" s="210"/>
      <c r="J25" s="209"/>
    </row>
    <row r="26" spans="2:10" ht="31.5" customHeight="1">
      <c r="B26" s="206">
        <v>22</v>
      </c>
      <c r="C26" s="212"/>
      <c r="D26" s="212"/>
      <c r="E26" s="211"/>
      <c r="F26" s="211"/>
      <c r="G26" s="210"/>
      <c r="H26" s="210"/>
      <c r="I26" s="210"/>
      <c r="J26" s="209"/>
    </row>
    <row r="27" spans="2:10" ht="31.5" customHeight="1">
      <c r="B27" s="206">
        <v>23</v>
      </c>
      <c r="C27" s="212"/>
      <c r="D27" s="212"/>
      <c r="E27" s="211"/>
      <c r="F27" s="211"/>
      <c r="G27" s="210"/>
      <c r="H27" s="210"/>
      <c r="I27" s="210"/>
      <c r="J27" s="209"/>
    </row>
    <row r="28" spans="2:10" ht="31.5" customHeight="1">
      <c r="B28" s="206">
        <v>24</v>
      </c>
      <c r="C28" s="212"/>
      <c r="D28" s="212"/>
      <c r="E28" s="211"/>
      <c r="F28" s="211"/>
      <c r="G28" s="210"/>
      <c r="H28" s="210"/>
      <c r="I28" s="210"/>
      <c r="J28" s="209"/>
    </row>
    <row r="29" spans="2:10" ht="31.5" customHeight="1">
      <c r="B29" s="206">
        <v>25</v>
      </c>
      <c r="C29" s="212"/>
      <c r="D29" s="212"/>
      <c r="E29" s="211"/>
      <c r="F29" s="211"/>
      <c r="G29" s="210"/>
      <c r="H29" s="210"/>
      <c r="I29" s="210"/>
      <c r="J29" s="209"/>
    </row>
    <row r="30" spans="2:10" ht="31.5" customHeight="1">
      <c r="B30" s="206">
        <v>26</v>
      </c>
      <c r="C30" s="212"/>
      <c r="D30" s="212"/>
      <c r="E30" s="211"/>
      <c r="F30" s="211"/>
      <c r="G30" s="210"/>
      <c r="H30" s="210"/>
      <c r="I30" s="210"/>
      <c r="J30" s="209"/>
    </row>
    <row r="31" spans="2:10" ht="31.5" customHeight="1">
      <c r="B31" s="206">
        <v>27</v>
      </c>
      <c r="C31" s="212"/>
      <c r="D31" s="212"/>
      <c r="E31" s="211"/>
      <c r="F31" s="211"/>
      <c r="G31" s="210"/>
      <c r="H31" s="210"/>
      <c r="I31" s="210"/>
      <c r="J31" s="209"/>
    </row>
    <row r="32" spans="2:10" ht="31.5" customHeight="1">
      <c r="B32" s="206">
        <v>28</v>
      </c>
      <c r="C32" s="212"/>
      <c r="D32" s="212"/>
      <c r="E32" s="211"/>
      <c r="F32" s="211"/>
      <c r="G32" s="210"/>
      <c r="H32" s="210"/>
      <c r="I32" s="210"/>
      <c r="J32" s="209"/>
    </row>
    <row r="33" spans="2:10" ht="31.5" customHeight="1">
      <c r="B33" s="206">
        <v>29</v>
      </c>
      <c r="C33" s="212"/>
      <c r="D33" s="212"/>
      <c r="E33" s="211"/>
      <c r="F33" s="211"/>
      <c r="G33" s="210"/>
      <c r="H33" s="210"/>
      <c r="I33" s="210"/>
      <c r="J33" s="209"/>
    </row>
    <row r="34" spans="2:10" ht="31.5" customHeight="1">
      <c r="B34" s="206">
        <v>30</v>
      </c>
      <c r="C34" s="212"/>
      <c r="D34" s="212"/>
      <c r="E34" s="211"/>
      <c r="F34" s="211"/>
      <c r="G34" s="210"/>
      <c r="H34" s="210"/>
      <c r="I34" s="210"/>
      <c r="J34" s="209"/>
    </row>
    <row r="35" spans="2:10" ht="31.5" customHeight="1">
      <c r="B35" s="206">
        <v>31</v>
      </c>
      <c r="C35" s="212"/>
      <c r="D35" s="212"/>
      <c r="E35" s="211"/>
      <c r="F35" s="211"/>
      <c r="G35" s="210"/>
      <c r="H35" s="210"/>
      <c r="I35" s="210"/>
      <c r="J35" s="209"/>
    </row>
    <row r="36" spans="2:10" ht="31.5" customHeight="1">
      <c r="B36" s="206">
        <v>32</v>
      </c>
      <c r="C36" s="212"/>
      <c r="D36" s="212"/>
      <c r="E36" s="211"/>
      <c r="F36" s="211"/>
      <c r="G36" s="210"/>
      <c r="H36" s="210"/>
      <c r="I36" s="210"/>
      <c r="J36" s="209"/>
    </row>
    <row r="37" spans="2:10" ht="31.5" customHeight="1">
      <c r="B37" s="206">
        <v>33</v>
      </c>
      <c r="C37" s="212"/>
      <c r="D37" s="212"/>
      <c r="E37" s="211"/>
      <c r="F37" s="211"/>
      <c r="G37" s="210"/>
      <c r="H37" s="210"/>
      <c r="I37" s="210"/>
      <c r="J37" s="209"/>
    </row>
    <row r="38" spans="2:10" ht="31.5" customHeight="1">
      <c r="B38" s="206">
        <v>34</v>
      </c>
      <c r="C38" s="212"/>
      <c r="D38" s="212"/>
      <c r="E38" s="211"/>
      <c r="F38" s="211"/>
      <c r="G38" s="210"/>
      <c r="H38" s="210"/>
      <c r="I38" s="210"/>
      <c r="J38" s="209"/>
    </row>
    <row r="39" spans="2:10" ht="31.5" customHeight="1">
      <c r="B39" s="206">
        <v>35</v>
      </c>
      <c r="C39" s="212"/>
      <c r="D39" s="212"/>
      <c r="E39" s="211"/>
      <c r="F39" s="211"/>
      <c r="G39" s="210"/>
      <c r="H39" s="210"/>
      <c r="I39" s="210"/>
      <c r="J39" s="209"/>
    </row>
    <row r="40" spans="2:10" ht="31.5" customHeight="1">
      <c r="B40" s="206">
        <v>36</v>
      </c>
      <c r="C40" s="212"/>
      <c r="D40" s="212"/>
      <c r="E40" s="211"/>
      <c r="F40" s="211"/>
      <c r="G40" s="210"/>
      <c r="H40" s="210"/>
      <c r="I40" s="210"/>
      <c r="J40" s="209"/>
    </row>
    <row r="41" spans="2:10" ht="31.5" customHeight="1">
      <c r="B41" s="206">
        <v>37</v>
      </c>
      <c r="C41" s="212"/>
      <c r="D41" s="212"/>
      <c r="E41" s="211"/>
      <c r="F41" s="211"/>
      <c r="G41" s="210"/>
      <c r="H41" s="210"/>
      <c r="I41" s="210"/>
      <c r="J41" s="209"/>
    </row>
    <row r="42" spans="2:10" ht="31.5" customHeight="1">
      <c r="B42" s="206">
        <v>38</v>
      </c>
      <c r="C42" s="212"/>
      <c r="D42" s="212"/>
      <c r="E42" s="211"/>
      <c r="F42" s="211"/>
      <c r="G42" s="210"/>
      <c r="H42" s="210"/>
      <c r="I42" s="210"/>
      <c r="J42" s="209"/>
    </row>
    <row r="43" spans="2:10" ht="31.5" customHeight="1">
      <c r="B43" s="206">
        <v>39</v>
      </c>
      <c r="C43" s="212" t="s">
        <v>203</v>
      </c>
      <c r="D43" s="212"/>
      <c r="E43" s="211"/>
      <c r="F43" s="211"/>
      <c r="G43" s="210"/>
      <c r="H43" s="210"/>
      <c r="I43" s="210"/>
      <c r="J43" s="209"/>
    </row>
    <row r="44" spans="2:10" ht="31.5" customHeight="1">
      <c r="B44" s="206">
        <v>40</v>
      </c>
      <c r="C44" s="212" t="s">
        <v>205</v>
      </c>
      <c r="D44" s="212"/>
      <c r="E44" s="211"/>
      <c r="F44" s="211"/>
      <c r="G44" s="210"/>
      <c r="H44" s="210"/>
      <c r="I44" s="210"/>
      <c r="J44" s="209"/>
    </row>
    <row r="46" ht="15" customHeight="1">
      <c r="B46" s="201" t="s">
        <v>200</v>
      </c>
    </row>
    <row r="47" ht="15" customHeight="1">
      <c r="B47" s="201" t="s">
        <v>257</v>
      </c>
    </row>
    <row r="48" ht="15" customHeight="1">
      <c r="B48" s="201" t="s">
        <v>209</v>
      </c>
    </row>
    <row r="49" ht="15" customHeight="1">
      <c r="B49" s="201" t="s">
        <v>199</v>
      </c>
    </row>
    <row r="50" ht="15" customHeight="1">
      <c r="B50" s="201" t="s">
        <v>216</v>
      </c>
    </row>
    <row r="51" ht="15" customHeight="1">
      <c r="B51" s="201" t="s">
        <v>220</v>
      </c>
    </row>
    <row r="52" ht="15" customHeight="1">
      <c r="B52" s="201" t="s">
        <v>217</v>
      </c>
    </row>
    <row r="53" ht="15" customHeight="1">
      <c r="B53" s="201" t="s">
        <v>231</v>
      </c>
    </row>
    <row r="54" ht="15" customHeight="1">
      <c r="B54" s="201" t="s">
        <v>219</v>
      </c>
    </row>
    <row r="55" ht="14.25" customHeight="1">
      <c r="B55" s="201" t="s">
        <v>214</v>
      </c>
    </row>
    <row r="56" ht="15" customHeight="1">
      <c r="B56" s="201" t="s">
        <v>210</v>
      </c>
    </row>
    <row r="57" ht="15" customHeight="1">
      <c r="B57" s="201" t="s">
        <v>215</v>
      </c>
    </row>
    <row r="58" ht="15" customHeight="1">
      <c r="B58" s="201" t="s">
        <v>211</v>
      </c>
    </row>
    <row r="59" ht="15" customHeight="1"/>
    <row r="60" ht="15" customHeight="1"/>
    <row r="61" ht="15" customHeight="1"/>
    <row r="62" ht="15" customHeight="1">
      <c r="B62" s="201" t="s">
        <v>198</v>
      </c>
    </row>
    <row r="63" spans="2:10" ht="57" customHeight="1">
      <c r="B63" s="206" t="s">
        <v>197</v>
      </c>
      <c r="C63" s="206" t="s">
        <v>196</v>
      </c>
      <c r="D63" s="206" t="s">
        <v>195</v>
      </c>
      <c r="E63" s="204" t="s">
        <v>194</v>
      </c>
      <c r="F63" s="202" t="s">
        <v>218</v>
      </c>
      <c r="G63" s="204" t="s">
        <v>193</v>
      </c>
      <c r="H63" s="204" t="s">
        <v>192</v>
      </c>
      <c r="I63" s="204" t="s">
        <v>191</v>
      </c>
      <c r="J63" s="206" t="s">
        <v>190</v>
      </c>
    </row>
    <row r="64" spans="2:10" ht="32.25" customHeight="1">
      <c r="B64" s="206">
        <v>1</v>
      </c>
      <c r="C64" s="205" t="s">
        <v>189</v>
      </c>
      <c r="D64" s="204" t="s">
        <v>188</v>
      </c>
      <c r="E64" s="204" t="s">
        <v>186</v>
      </c>
      <c r="F64" s="204" t="s">
        <v>212</v>
      </c>
      <c r="G64" s="203">
        <v>29312</v>
      </c>
      <c r="H64" s="203"/>
      <c r="I64" s="208" t="s">
        <v>187</v>
      </c>
      <c r="J64" s="207"/>
    </row>
    <row r="65" spans="2:10" ht="32.25" customHeight="1">
      <c r="B65" s="206">
        <v>2</v>
      </c>
      <c r="C65" s="205" t="s">
        <v>208</v>
      </c>
      <c r="D65" s="204" t="s">
        <v>184</v>
      </c>
      <c r="E65" s="204" t="s">
        <v>186</v>
      </c>
      <c r="F65" s="204" t="s">
        <v>212</v>
      </c>
      <c r="G65" s="203">
        <v>32234</v>
      </c>
      <c r="H65" s="203">
        <v>32221</v>
      </c>
      <c r="I65" s="203"/>
      <c r="J65" s="279" t="s">
        <v>242</v>
      </c>
    </row>
    <row r="66" spans="2:10" ht="32.25" customHeight="1">
      <c r="B66" s="206">
        <v>3</v>
      </c>
      <c r="C66" s="205" t="s">
        <v>208</v>
      </c>
      <c r="D66" s="204" t="s">
        <v>184</v>
      </c>
      <c r="E66" s="204" t="s">
        <v>186</v>
      </c>
      <c r="F66" s="204" t="s">
        <v>212</v>
      </c>
      <c r="G66" s="203">
        <v>34800</v>
      </c>
      <c r="H66" s="203">
        <v>31490</v>
      </c>
      <c r="I66" s="203"/>
      <c r="J66" s="279" t="s">
        <v>243</v>
      </c>
    </row>
    <row r="67" spans="2:10" ht="32.25" customHeight="1">
      <c r="B67" s="206">
        <v>4</v>
      </c>
      <c r="C67" s="205" t="s">
        <v>185</v>
      </c>
      <c r="D67" s="204" t="s">
        <v>184</v>
      </c>
      <c r="E67" s="204" t="s">
        <v>183</v>
      </c>
      <c r="F67" s="204" t="s">
        <v>212</v>
      </c>
      <c r="G67" s="203">
        <v>41913</v>
      </c>
      <c r="H67" s="203"/>
      <c r="I67" s="203" t="s">
        <v>182</v>
      </c>
      <c r="J67" s="207"/>
    </row>
    <row r="68" spans="2:10" ht="32.25" customHeight="1">
      <c r="B68" s="206">
        <v>5</v>
      </c>
      <c r="C68" s="205" t="s">
        <v>204</v>
      </c>
      <c r="D68" s="204" t="s">
        <v>181</v>
      </c>
      <c r="E68" s="202" t="s">
        <v>175</v>
      </c>
      <c r="F68" s="202" t="s">
        <v>213</v>
      </c>
      <c r="G68" s="203">
        <v>42095</v>
      </c>
      <c r="H68" s="203"/>
      <c r="I68" s="203" t="s">
        <v>180</v>
      </c>
      <c r="J68" s="202" t="s">
        <v>179</v>
      </c>
    </row>
    <row r="69" spans="2:10" ht="32.25" customHeight="1">
      <c r="B69" s="206">
        <v>6</v>
      </c>
      <c r="C69" s="205" t="s">
        <v>206</v>
      </c>
      <c r="D69" s="204" t="s">
        <v>178</v>
      </c>
      <c r="E69" s="202" t="s">
        <v>175</v>
      </c>
      <c r="F69" s="202" t="s">
        <v>213</v>
      </c>
      <c r="G69" s="203">
        <v>42095</v>
      </c>
      <c r="H69" s="203"/>
      <c r="I69" s="203" t="s">
        <v>177</v>
      </c>
      <c r="J69" s="202" t="s">
        <v>176</v>
      </c>
    </row>
  </sheetData>
  <sheetProtection/>
  <dataValidations count="6">
    <dataValidation type="list" allowBlank="1" showInputMessage="1" imeMode="hiragana" sqref="I5:I44 I64">
      <formula1>"栄養士,調理師,医師,歯科医師,薬剤師,栄養教諭,養護教諭、"</formula1>
    </dataValidation>
    <dataValidation type="list" allowBlank="1" showInputMessage="1" imeMode="hiragana" sqref="C5:C44">
      <formula1>"園長,保育士,,調理員,嘱託医,嘱託歯科医,栄養士,事務職員"</formula1>
    </dataValidation>
    <dataValidation type="list" allowBlank="1" showInputMessage="1" showErrorMessage="1" sqref="E5:E44">
      <formula1>"常勤,非常勤"</formula1>
    </dataValidation>
    <dataValidation allowBlank="1" showInputMessage="1" showErrorMessage="1" imeMode="off" sqref="G5:G44"/>
    <dataValidation type="list" allowBlank="1" showInputMessage="1" imeMode="off" sqref="H5:H44">
      <formula1>"未取得"</formula1>
    </dataValidation>
    <dataValidation type="list" allowBlank="1" showInputMessage="1" showErrorMessage="1" sqref="F5:F44">
      <formula1>$F$67:$F$68</formula1>
    </dataValidation>
  </dataValidations>
  <printOptions/>
  <pageMargins left="0.7874015748031497" right="0.1968503937007874" top="0.6299212598425197" bottom="0.6299212598425197" header="0.3937007874015748" footer="0.5118110236220472"/>
  <pageSetup fitToHeight="2" horizontalDpi="600" verticalDpi="600" orientation="portrait" paperSize="9" scale="80" r:id="rId1"/>
  <headerFooter alignWithMargins="0">
    <oddHeader>&amp;R&amp;16付表B</oddHeader>
  </headerFooter>
  <rowBreaks count="1" manualBreakCount="1">
    <brk id="33" min="1" max="9" man="1"/>
  </rowBreaks>
</worksheet>
</file>

<file path=xl/worksheets/sheet3.xml><?xml version="1.0" encoding="utf-8"?>
<worksheet xmlns="http://schemas.openxmlformats.org/spreadsheetml/2006/main" xmlns:r="http://schemas.openxmlformats.org/officeDocument/2006/relationships">
  <sheetPr>
    <tabColor rgb="FFFFFF00"/>
  </sheetPr>
  <dimension ref="A1:J22"/>
  <sheetViews>
    <sheetView view="pageBreakPreview" zoomScaleNormal="70" zoomScaleSheetLayoutView="100" workbookViewId="0" topLeftCell="A1">
      <selection activeCell="C8" sqref="C8:H8"/>
    </sheetView>
  </sheetViews>
  <sheetFormatPr defaultColWidth="9.00390625" defaultRowHeight="13.5"/>
  <cols>
    <col min="1" max="1" width="16.75390625" style="11" customWidth="1"/>
    <col min="2" max="2" width="3.75390625" style="1" bestFit="1" customWidth="1"/>
    <col min="3" max="3" width="2.875" style="1" customWidth="1"/>
    <col min="4" max="4" width="5.875" style="1" bestFit="1" customWidth="1"/>
    <col min="5" max="5" width="7.875" style="1" bestFit="1" customWidth="1"/>
    <col min="6" max="6" width="57.00390625" style="1" customWidth="1"/>
    <col min="7" max="7" width="25.625" style="1" customWidth="1"/>
    <col min="8" max="8" width="23.875" style="1" customWidth="1"/>
    <col min="9" max="9" width="9.25390625" style="1" customWidth="1"/>
    <col min="10" max="10" width="4.00390625" style="1" customWidth="1"/>
    <col min="11" max="16384" width="9.00390625" style="1" customWidth="1"/>
  </cols>
  <sheetData>
    <row r="1" spans="1:10" s="34" customFormat="1" ht="24.75" customHeight="1">
      <c r="A1" s="34" t="s">
        <v>246</v>
      </c>
      <c r="C1" s="62"/>
      <c r="D1" s="62"/>
      <c r="E1" s="62"/>
      <c r="H1" s="34" t="str">
        <f>'１職員配置・屋外遊戯場・設備'!$L$1</f>
        <v>（施設名（仮称））</v>
      </c>
      <c r="J1" s="110"/>
    </row>
    <row r="2" spans="1:9" s="20" customFormat="1" ht="20.25" customHeight="1">
      <c r="A2" s="395" t="s">
        <v>124</v>
      </c>
      <c r="B2" s="396"/>
      <c r="C2" s="396"/>
      <c r="D2" s="396"/>
      <c r="E2" s="396"/>
      <c r="F2" s="396"/>
      <c r="G2" s="396"/>
      <c r="H2" s="396"/>
      <c r="I2" s="396"/>
    </row>
    <row r="3" spans="1:9" s="20" customFormat="1" ht="18" thickBot="1">
      <c r="A3" s="32"/>
      <c r="B3" s="33"/>
      <c r="C3" s="33"/>
      <c r="D3" s="33"/>
      <c r="E3" s="33"/>
      <c r="F3" s="33"/>
      <c r="G3" s="33"/>
      <c r="H3" s="33"/>
      <c r="I3" s="33"/>
    </row>
    <row r="4" spans="1:9" s="11" customFormat="1" ht="30" customHeight="1" thickBot="1" thickTop="1">
      <c r="A4" s="101" t="s">
        <v>25</v>
      </c>
      <c r="B4" s="432" t="s">
        <v>26</v>
      </c>
      <c r="C4" s="433"/>
      <c r="D4" s="433"/>
      <c r="E4" s="433"/>
      <c r="F4" s="433"/>
      <c r="G4" s="433"/>
      <c r="H4" s="434"/>
      <c r="I4" s="104" t="s">
        <v>72</v>
      </c>
    </row>
    <row r="5" spans="1:9" ht="55.5" customHeight="1" thickTop="1">
      <c r="A5" s="102" t="s">
        <v>61</v>
      </c>
      <c r="B5" s="435" t="s">
        <v>262</v>
      </c>
      <c r="C5" s="436"/>
      <c r="D5" s="436"/>
      <c r="E5" s="436"/>
      <c r="F5" s="436"/>
      <c r="G5" s="436"/>
      <c r="H5" s="437"/>
      <c r="I5" s="131"/>
    </row>
    <row r="6" spans="1:9" ht="47.25" customHeight="1" thickBot="1">
      <c r="A6" s="103" t="s">
        <v>62</v>
      </c>
      <c r="B6" s="404" t="s">
        <v>260</v>
      </c>
      <c r="C6" s="405"/>
      <c r="D6" s="405"/>
      <c r="E6" s="405"/>
      <c r="F6" s="405"/>
      <c r="G6" s="406"/>
      <c r="H6" s="407"/>
      <c r="I6" s="132"/>
    </row>
    <row r="7" spans="1:9" ht="57.75" customHeight="1" thickTop="1">
      <c r="A7" s="411" t="s">
        <v>26</v>
      </c>
      <c r="B7" s="105" t="s">
        <v>100</v>
      </c>
      <c r="C7" s="408" t="s">
        <v>252</v>
      </c>
      <c r="D7" s="409"/>
      <c r="E7" s="409"/>
      <c r="F7" s="409"/>
      <c r="G7" s="409"/>
      <c r="H7" s="410"/>
      <c r="I7" s="133"/>
    </row>
    <row r="8" spans="1:9" ht="57.75" customHeight="1">
      <c r="A8" s="412"/>
      <c r="B8" s="417" t="s">
        <v>101</v>
      </c>
      <c r="C8" s="397" t="s">
        <v>73</v>
      </c>
      <c r="D8" s="398"/>
      <c r="E8" s="398"/>
      <c r="F8" s="398"/>
      <c r="G8" s="399"/>
      <c r="H8" s="400"/>
      <c r="I8" s="134"/>
    </row>
    <row r="9" spans="1:9" ht="55.5" customHeight="1">
      <c r="A9" s="412"/>
      <c r="B9" s="440"/>
      <c r="C9" s="414"/>
      <c r="D9" s="438" t="s">
        <v>64</v>
      </c>
      <c r="E9" s="13" t="s">
        <v>32</v>
      </c>
      <c r="F9" s="401" t="s">
        <v>31</v>
      </c>
      <c r="G9" s="402"/>
      <c r="H9" s="400"/>
      <c r="I9" s="135"/>
    </row>
    <row r="10" spans="1:9" ht="115.5" customHeight="1">
      <c r="A10" s="412"/>
      <c r="B10" s="440"/>
      <c r="C10" s="415"/>
      <c r="D10" s="438"/>
      <c r="E10" s="13" t="s">
        <v>33</v>
      </c>
      <c r="F10" s="401" t="s">
        <v>250</v>
      </c>
      <c r="G10" s="402"/>
      <c r="H10" s="400"/>
      <c r="I10" s="135"/>
    </row>
    <row r="11" spans="1:9" ht="64.5" customHeight="1">
      <c r="A11" s="412"/>
      <c r="B11" s="440"/>
      <c r="C11" s="415"/>
      <c r="D11" s="438" t="s">
        <v>65</v>
      </c>
      <c r="E11" s="13" t="s">
        <v>32</v>
      </c>
      <c r="F11" s="401" t="s">
        <v>70</v>
      </c>
      <c r="G11" s="403"/>
      <c r="H11" s="400"/>
      <c r="I11" s="135"/>
    </row>
    <row r="12" spans="1:9" ht="74.25" customHeight="1">
      <c r="A12" s="412"/>
      <c r="B12" s="440"/>
      <c r="C12" s="415"/>
      <c r="D12" s="438"/>
      <c r="E12" s="13" t="s">
        <v>33</v>
      </c>
      <c r="F12" s="401" t="s">
        <v>249</v>
      </c>
      <c r="G12" s="403"/>
      <c r="H12" s="400"/>
      <c r="I12" s="135"/>
    </row>
    <row r="13" spans="1:9" ht="70.5" customHeight="1">
      <c r="A13" s="412"/>
      <c r="B13" s="440"/>
      <c r="C13" s="415"/>
      <c r="D13" s="439" t="s">
        <v>34</v>
      </c>
      <c r="E13" s="13" t="s">
        <v>32</v>
      </c>
      <c r="F13" s="401" t="s">
        <v>66</v>
      </c>
      <c r="G13" s="403"/>
      <c r="H13" s="400"/>
      <c r="I13" s="135"/>
    </row>
    <row r="14" spans="1:9" ht="139.5" customHeight="1">
      <c r="A14" s="412"/>
      <c r="B14" s="441"/>
      <c r="C14" s="416"/>
      <c r="D14" s="438"/>
      <c r="E14" s="13" t="s">
        <v>33</v>
      </c>
      <c r="F14" s="401" t="s">
        <v>238</v>
      </c>
      <c r="G14" s="402"/>
      <c r="H14" s="400"/>
      <c r="I14" s="135"/>
    </row>
    <row r="15" spans="1:9" ht="39.75" customHeight="1">
      <c r="A15" s="412"/>
      <c r="B15" s="106" t="s">
        <v>102</v>
      </c>
      <c r="C15" s="401" t="s">
        <v>239</v>
      </c>
      <c r="D15" s="420"/>
      <c r="E15" s="420"/>
      <c r="F15" s="420"/>
      <c r="G15" s="402"/>
      <c r="H15" s="400"/>
      <c r="I15" s="134"/>
    </row>
    <row r="16" spans="1:9" ht="80.25" customHeight="1">
      <c r="A16" s="412"/>
      <c r="B16" s="417" t="s">
        <v>103</v>
      </c>
      <c r="C16" s="424" t="s">
        <v>251</v>
      </c>
      <c r="D16" s="425"/>
      <c r="E16" s="425"/>
      <c r="F16" s="425"/>
      <c r="G16" s="426"/>
      <c r="H16" s="427"/>
      <c r="I16" s="134"/>
    </row>
    <row r="17" spans="1:9" ht="39.75" customHeight="1">
      <c r="A17" s="412"/>
      <c r="B17" s="418"/>
      <c r="C17" s="415"/>
      <c r="D17" s="401" t="s">
        <v>104</v>
      </c>
      <c r="E17" s="421"/>
      <c r="F17" s="421"/>
      <c r="G17" s="402"/>
      <c r="H17" s="400"/>
      <c r="I17" s="134"/>
    </row>
    <row r="18" spans="1:9" ht="39.75" customHeight="1">
      <c r="A18" s="412"/>
      <c r="B18" s="419"/>
      <c r="C18" s="416"/>
      <c r="D18" s="401" t="s">
        <v>261</v>
      </c>
      <c r="E18" s="421"/>
      <c r="F18" s="421"/>
      <c r="G18" s="422"/>
      <c r="H18" s="423"/>
      <c r="I18" s="134"/>
    </row>
    <row r="19" spans="1:9" ht="39.75" customHeight="1">
      <c r="A19" s="412"/>
      <c r="B19" s="106" t="s">
        <v>105</v>
      </c>
      <c r="C19" s="401" t="s">
        <v>67</v>
      </c>
      <c r="D19" s="420"/>
      <c r="E19" s="420"/>
      <c r="F19" s="420"/>
      <c r="G19" s="402"/>
      <c r="H19" s="400"/>
      <c r="I19" s="134"/>
    </row>
    <row r="20" spans="1:9" ht="39.75" customHeight="1">
      <c r="A20" s="412"/>
      <c r="B20" s="106" t="s">
        <v>106</v>
      </c>
      <c r="C20" s="401" t="s">
        <v>240</v>
      </c>
      <c r="D20" s="420"/>
      <c r="E20" s="420"/>
      <c r="F20" s="420"/>
      <c r="G20" s="402"/>
      <c r="H20" s="400"/>
      <c r="I20" s="134"/>
    </row>
    <row r="21" spans="1:9" ht="39.75" customHeight="1">
      <c r="A21" s="412"/>
      <c r="B21" s="106" t="s">
        <v>107</v>
      </c>
      <c r="C21" s="401" t="s">
        <v>35</v>
      </c>
      <c r="D21" s="420"/>
      <c r="E21" s="420"/>
      <c r="F21" s="420"/>
      <c r="G21" s="402"/>
      <c r="H21" s="400"/>
      <c r="I21" s="134"/>
    </row>
    <row r="22" spans="1:9" ht="39.75" customHeight="1" thickBot="1">
      <c r="A22" s="413"/>
      <c r="B22" s="107" t="s">
        <v>108</v>
      </c>
      <c r="C22" s="428" t="s">
        <v>68</v>
      </c>
      <c r="D22" s="429"/>
      <c r="E22" s="429"/>
      <c r="F22" s="429"/>
      <c r="G22" s="430"/>
      <c r="H22" s="431"/>
      <c r="I22" s="132"/>
    </row>
    <row r="23" ht="15" thickTop="1"/>
  </sheetData>
  <sheetProtection/>
  <mergeCells count="28">
    <mergeCell ref="C22:H22"/>
    <mergeCell ref="C19:H19"/>
    <mergeCell ref="B4:H4"/>
    <mergeCell ref="B5:H5"/>
    <mergeCell ref="C20:H20"/>
    <mergeCell ref="D9:D10"/>
    <mergeCell ref="D11:D12"/>
    <mergeCell ref="D13:D14"/>
    <mergeCell ref="B8:B14"/>
    <mergeCell ref="D17:H17"/>
    <mergeCell ref="C17:C18"/>
    <mergeCell ref="B16:B18"/>
    <mergeCell ref="F13:H13"/>
    <mergeCell ref="F14:H14"/>
    <mergeCell ref="C15:H15"/>
    <mergeCell ref="C21:H21"/>
    <mergeCell ref="D18:H18"/>
    <mergeCell ref="C16:H16"/>
    <mergeCell ref="A2:I2"/>
    <mergeCell ref="C8:H8"/>
    <mergeCell ref="F9:H9"/>
    <mergeCell ref="F10:H10"/>
    <mergeCell ref="F11:H11"/>
    <mergeCell ref="F12:H12"/>
    <mergeCell ref="B6:H6"/>
    <mergeCell ref="C7:H7"/>
    <mergeCell ref="A7:A22"/>
    <mergeCell ref="C9:C14"/>
  </mergeCells>
  <dataValidations count="6">
    <dataValidation type="list" showInputMessage="1" sqref="I15:I22 I6:I8">
      <formula1>"○,　"</formula1>
    </dataValidation>
    <dataValidation type="list" allowBlank="1" showInputMessage="1" sqref="I9">
      <formula1>"１,２"</formula1>
    </dataValidation>
    <dataValidation type="list" allowBlank="1" showInputMessage="1" sqref="I11 I13">
      <formula1>"１,２,　"</formula1>
    </dataValidation>
    <dataValidation type="list" allowBlank="1" showInputMessage="1" sqref="I10">
      <formula1>"１,２,３,４,　"</formula1>
    </dataValidation>
    <dataValidation type="list" allowBlank="1" showInputMessage="1" sqref="I12 I14">
      <formula1>"１,２,３,　"</formula1>
    </dataValidation>
    <dataValidation type="list" showInputMessage="1" sqref="I5">
      <formula1>"○"</formula1>
    </dataValidation>
  </dataValidations>
  <printOptions/>
  <pageMargins left="0.7874015748031497" right="0.15748031496062992" top="0.9448818897637796" bottom="0.35433070866141736" header="0.5118110236220472" footer="0.11811023622047245"/>
  <pageSetup fitToHeight="0" horizontalDpi="600" verticalDpi="600" orientation="portrait" paperSize="9" scale="56" r:id="rId1"/>
  <headerFooter alignWithMargins="0">
    <oddHeader>&amp;R&amp;16付表B</oddHead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G16"/>
  <sheetViews>
    <sheetView view="pageBreakPreview" zoomScaleSheetLayoutView="100" workbookViewId="0" topLeftCell="A1">
      <selection activeCell="B5" sqref="B5"/>
    </sheetView>
  </sheetViews>
  <sheetFormatPr defaultColWidth="9.00390625" defaultRowHeight="13.5"/>
  <cols>
    <col min="1" max="1" width="9.50390625" style="21" customWidth="1"/>
    <col min="2" max="2" width="93.75390625" style="23" customWidth="1"/>
    <col min="3" max="3" width="9.00390625" style="22" customWidth="1"/>
    <col min="4" max="4" width="19.125" style="22" customWidth="1"/>
    <col min="5" max="5" width="5.125" style="22" customWidth="1"/>
    <col min="6" max="6" width="3.75390625" style="22" customWidth="1"/>
    <col min="7" max="16384" width="9.00390625" style="22" customWidth="1"/>
  </cols>
  <sheetData>
    <row r="1" spans="1:5" s="34" customFormat="1" ht="24.75" customHeight="1">
      <c r="A1" s="34" t="s">
        <v>246</v>
      </c>
      <c r="C1" s="62" t="str">
        <f>'１職員配置・屋外遊戯場・設備'!$L$1</f>
        <v>（施設名（仮称））</v>
      </c>
      <c r="D1" s="62"/>
      <c r="E1" s="110"/>
    </row>
    <row r="2" spans="1:3" s="26" customFormat="1" ht="17.25">
      <c r="A2" s="442" t="s">
        <v>233</v>
      </c>
      <c r="B2" s="442"/>
      <c r="C2" s="442"/>
    </row>
    <row r="3" ht="18" thickBot="1"/>
    <row r="4" spans="1:3" s="21" customFormat="1" ht="36" customHeight="1" thickTop="1">
      <c r="A4" s="27" t="s">
        <v>27</v>
      </c>
      <c r="B4" s="28" t="s">
        <v>26</v>
      </c>
      <c r="C4" s="109" t="s">
        <v>71</v>
      </c>
    </row>
    <row r="5" spans="1:3" ht="78.75" customHeight="1">
      <c r="A5" s="29">
        <v>1</v>
      </c>
      <c r="B5" s="108" t="s">
        <v>237</v>
      </c>
      <c r="C5" s="136"/>
    </row>
    <row r="6" spans="1:3" ht="78.75" customHeight="1">
      <c r="A6" s="29">
        <v>2</v>
      </c>
      <c r="B6" s="24" t="s">
        <v>236</v>
      </c>
      <c r="C6" s="136"/>
    </row>
    <row r="7" spans="1:3" ht="78.75" customHeight="1">
      <c r="A7" s="29">
        <v>3</v>
      </c>
      <c r="B7" s="24" t="s">
        <v>235</v>
      </c>
      <c r="C7" s="136"/>
    </row>
    <row r="8" spans="1:3" ht="78.75" customHeight="1">
      <c r="A8" s="29">
        <v>4</v>
      </c>
      <c r="B8" s="24" t="s">
        <v>234</v>
      </c>
      <c r="C8" s="136"/>
    </row>
    <row r="9" spans="1:3" ht="78.75" customHeight="1" thickBot="1">
      <c r="A9" s="30">
        <v>5</v>
      </c>
      <c r="B9" s="31" t="s">
        <v>85</v>
      </c>
      <c r="C9" s="137"/>
    </row>
    <row r="10" ht="18" thickTop="1"/>
    <row r="11" spans="1:7" ht="18" customHeight="1" thickBot="1">
      <c r="A11" s="447" t="s">
        <v>30</v>
      </c>
      <c r="B11" s="448"/>
      <c r="C11" s="449"/>
      <c r="D11" s="450"/>
      <c r="E11" s="451"/>
      <c r="F11" s="450"/>
      <c r="G11" s="451"/>
    </row>
    <row r="12" spans="1:7" ht="31.5" customHeight="1" thickTop="1">
      <c r="A12" s="27" t="s">
        <v>28</v>
      </c>
      <c r="B12" s="443"/>
      <c r="C12" s="444"/>
      <c r="D12" s="451"/>
      <c r="E12" s="451"/>
      <c r="F12" s="451"/>
      <c r="G12" s="451"/>
    </row>
    <row r="13" spans="1:7" ht="31.5" customHeight="1" thickBot="1">
      <c r="A13" s="30" t="s">
        <v>29</v>
      </c>
      <c r="B13" s="445"/>
      <c r="C13" s="446"/>
      <c r="D13" s="451"/>
      <c r="E13" s="451"/>
      <c r="F13" s="451"/>
      <c r="G13" s="451"/>
    </row>
    <row r="14" spans="4:7" ht="18" customHeight="1" thickTop="1">
      <c r="D14" s="451"/>
      <c r="E14" s="451"/>
      <c r="F14" s="451"/>
      <c r="G14" s="451"/>
    </row>
    <row r="15" spans="4:7" ht="18" customHeight="1">
      <c r="D15" s="451"/>
      <c r="E15" s="451"/>
      <c r="F15" s="451"/>
      <c r="G15" s="451"/>
    </row>
    <row r="16" spans="4:7" ht="18" customHeight="1">
      <c r="D16" s="451"/>
      <c r="E16" s="451"/>
      <c r="F16" s="451"/>
      <c r="G16" s="451"/>
    </row>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sheetData>
  <sheetProtection/>
  <mergeCells count="6">
    <mergeCell ref="A2:C2"/>
    <mergeCell ref="B12:C12"/>
    <mergeCell ref="B13:C13"/>
    <mergeCell ref="A11:C11"/>
    <mergeCell ref="D11:E16"/>
    <mergeCell ref="F11:G16"/>
  </mergeCells>
  <dataValidations count="1">
    <dataValidation type="list" showInputMessage="1" sqref="C5:C9">
      <formula1>"○,　"</formula1>
    </dataValidation>
  </dataValidations>
  <printOptions/>
  <pageMargins left="0.984251968503937" right="0.15748031496062992" top="0.9448818897637796" bottom="0.35433070866141736" header="0.5905511811023623" footer="0.11811023622047245"/>
  <pageSetup fitToHeight="0" fitToWidth="1" horizontalDpi="600" verticalDpi="600" orientation="portrait" paperSize="9" scale="68" r:id="rId1"/>
  <headerFooter alignWithMargins="0">
    <oddHeader>&amp;R&amp;16付表B</oddHeader>
  </headerFooter>
</worksheet>
</file>

<file path=xl/worksheets/sheet5.xml><?xml version="1.0" encoding="utf-8"?>
<worksheet xmlns="http://schemas.openxmlformats.org/spreadsheetml/2006/main" xmlns:r="http://schemas.openxmlformats.org/officeDocument/2006/relationships">
  <sheetPr>
    <tabColor rgb="FFC00000"/>
  </sheetPr>
  <dimension ref="B1:M21"/>
  <sheetViews>
    <sheetView view="pageBreakPreview" zoomScaleSheetLayoutView="100" zoomScalePageLayoutView="0" workbookViewId="0" topLeftCell="A1">
      <selection activeCell="P13" sqref="P13"/>
    </sheetView>
  </sheetViews>
  <sheetFormatPr defaultColWidth="9.00390625" defaultRowHeight="13.5"/>
  <cols>
    <col min="1" max="1" width="4.625" style="34" customWidth="1"/>
    <col min="2" max="3" width="9.75390625" style="34" customWidth="1"/>
    <col min="4" max="5" width="9.00390625" style="34" customWidth="1"/>
    <col min="6" max="6" width="7.25390625" style="34" customWidth="1"/>
    <col min="7" max="9" width="9.00390625" style="34" customWidth="1"/>
    <col min="10" max="10" width="3.75390625" style="34" customWidth="1"/>
    <col min="11" max="11" width="9.00390625" style="34" customWidth="1"/>
    <col min="12" max="12" width="4.125" style="34" customWidth="1"/>
    <col min="13" max="13" width="7.50390625" style="34" customWidth="1"/>
    <col min="14" max="16" width="9.00390625" style="34" customWidth="1"/>
    <col min="17" max="17" width="14.625" style="34" customWidth="1"/>
    <col min="18" max="16384" width="9.00390625" style="34" customWidth="1"/>
  </cols>
  <sheetData>
    <row r="1" spans="8:12" ht="14.25">
      <c r="H1" s="111" t="str">
        <f>'１職員配置・屋外遊戯場・設備'!$L$1</f>
        <v>（施設名（仮称））</v>
      </c>
      <c r="I1" s="35"/>
      <c r="L1" s="110"/>
    </row>
    <row r="2" ht="22.5" customHeight="1">
      <c r="B2" s="34" t="s">
        <v>78</v>
      </c>
    </row>
    <row r="3" spans="2:11" ht="22.5" customHeight="1">
      <c r="B3" s="460" t="s">
        <v>77</v>
      </c>
      <c r="C3" s="460"/>
      <c r="D3" s="460"/>
      <c r="E3" s="460"/>
      <c r="F3" s="455"/>
      <c r="G3" s="472" t="s">
        <v>69</v>
      </c>
      <c r="H3" s="473"/>
      <c r="I3" s="468" t="s">
        <v>36</v>
      </c>
      <c r="K3" s="36"/>
    </row>
    <row r="4" spans="2:11" ht="22.5" customHeight="1">
      <c r="B4" s="461" t="s">
        <v>47</v>
      </c>
      <c r="C4" s="461" t="s">
        <v>48</v>
      </c>
      <c r="D4" s="465" t="s">
        <v>46</v>
      </c>
      <c r="E4" s="452"/>
      <c r="F4" s="456"/>
      <c r="G4" s="463" t="s">
        <v>25</v>
      </c>
      <c r="H4" s="463" t="s">
        <v>37</v>
      </c>
      <c r="I4" s="469"/>
      <c r="K4" s="36"/>
    </row>
    <row r="5" spans="2:11" ht="22.5" customHeight="1">
      <c r="B5" s="461"/>
      <c r="C5" s="461"/>
      <c r="D5" s="465"/>
      <c r="E5" s="453"/>
      <c r="F5" s="456"/>
      <c r="G5" s="464"/>
      <c r="H5" s="464"/>
      <c r="I5" s="469"/>
      <c r="K5" s="36"/>
    </row>
    <row r="6" spans="2:11" ht="22.5" customHeight="1">
      <c r="B6" s="462"/>
      <c r="C6" s="50" t="s">
        <v>38</v>
      </c>
      <c r="D6" s="50" t="s">
        <v>38</v>
      </c>
      <c r="E6" s="453"/>
      <c r="F6" s="456"/>
      <c r="G6" s="37" t="s">
        <v>38</v>
      </c>
      <c r="H6" s="37" t="s">
        <v>38</v>
      </c>
      <c r="I6" s="469"/>
      <c r="K6" s="36"/>
    </row>
    <row r="7" spans="2:11" ht="22.5" customHeight="1">
      <c r="B7" s="57" t="s">
        <v>39</v>
      </c>
      <c r="C7" s="51">
        <f>D7</f>
        <v>0</v>
      </c>
      <c r="D7" s="42">
        <f>'１職員配置・屋外遊戯場・設備'!C7</f>
        <v>0</v>
      </c>
      <c r="E7" s="453"/>
      <c r="F7" s="456"/>
      <c r="G7" s="39">
        <f>ROUNDDOWN(C7/3,1)</f>
        <v>0</v>
      </c>
      <c r="H7" s="470"/>
      <c r="I7" s="40" t="s">
        <v>40</v>
      </c>
      <c r="J7" s="466"/>
      <c r="K7" s="36"/>
    </row>
    <row r="8" spans="2:11" ht="22.5" customHeight="1">
      <c r="B8" s="57" t="s">
        <v>53</v>
      </c>
      <c r="C8" s="51">
        <f>D8</f>
        <v>0</v>
      </c>
      <c r="D8" s="42">
        <f>'１職員配置・屋外遊戯場・設備'!C8</f>
        <v>0</v>
      </c>
      <c r="E8" s="453"/>
      <c r="F8" s="456"/>
      <c r="G8" s="458">
        <f>ROUNDDOWN((C8+C9)/6,1)</f>
        <v>0</v>
      </c>
      <c r="H8" s="471"/>
      <c r="I8" s="467" t="s">
        <v>41</v>
      </c>
      <c r="J8" s="466"/>
      <c r="K8" s="36"/>
    </row>
    <row r="9" spans="2:11" ht="22.5" customHeight="1">
      <c r="B9" s="57" t="s">
        <v>42</v>
      </c>
      <c r="C9" s="51">
        <f>D9</f>
        <v>0</v>
      </c>
      <c r="D9" s="42">
        <f>'１職員配置・屋外遊戯場・設備'!C9</f>
        <v>0</v>
      </c>
      <c r="E9" s="453"/>
      <c r="F9" s="456"/>
      <c r="G9" s="459"/>
      <c r="H9" s="471"/>
      <c r="I9" s="467"/>
      <c r="J9" s="466"/>
      <c r="K9" s="41"/>
    </row>
    <row r="10" spans="2:12" ht="22.5" customHeight="1">
      <c r="B10" s="61" t="s">
        <v>43</v>
      </c>
      <c r="C10" s="42">
        <f>SUM(C7:C9)</f>
        <v>0</v>
      </c>
      <c r="D10" s="42">
        <f>SUM(D7:D9)</f>
        <v>0</v>
      </c>
      <c r="E10" s="454"/>
      <c r="F10" s="457"/>
      <c r="G10" s="52">
        <f>SUM(G7:G9)</f>
        <v>0</v>
      </c>
      <c r="H10" s="38">
        <f>ROUND(G10,0)</f>
        <v>0</v>
      </c>
      <c r="I10" s="157"/>
      <c r="J10" s="43"/>
      <c r="L10" s="36"/>
    </row>
    <row r="11" spans="9:11" ht="22.5" customHeight="1">
      <c r="I11" s="44"/>
      <c r="J11" s="44"/>
      <c r="K11" s="45"/>
    </row>
    <row r="12" spans="2:13" ht="24" customHeight="1">
      <c r="B12" s="46" t="s">
        <v>232</v>
      </c>
      <c r="C12" s="47"/>
      <c r="D12" s="47"/>
      <c r="E12" s="47"/>
      <c r="F12" s="47"/>
      <c r="H12" s="47"/>
      <c r="I12" s="48"/>
      <c r="J12" s="48"/>
      <c r="K12" s="48"/>
      <c r="L12" s="48"/>
      <c r="M12" s="48"/>
    </row>
    <row r="13" spans="2:13" ht="24" customHeight="1">
      <c r="B13" s="46" t="s">
        <v>44</v>
      </c>
      <c r="I13" s="48"/>
      <c r="J13" s="48"/>
      <c r="K13" s="48"/>
      <c r="L13" s="48"/>
      <c r="M13" s="48"/>
    </row>
    <row r="14" spans="2:13" ht="24" customHeight="1">
      <c r="B14" s="48"/>
      <c r="C14" s="48"/>
      <c r="I14" s="49"/>
      <c r="J14" s="49"/>
      <c r="K14" s="48"/>
      <c r="L14" s="48"/>
      <c r="M14" s="48"/>
    </row>
    <row r="15" spans="2:13" ht="24" customHeight="1">
      <c r="B15" s="48"/>
      <c r="C15" s="48"/>
      <c r="I15" s="49"/>
      <c r="J15" s="49"/>
      <c r="K15" s="48"/>
      <c r="L15" s="48"/>
      <c r="M15" s="48"/>
    </row>
    <row r="16" spans="2:13" ht="24" customHeight="1">
      <c r="B16" s="48"/>
      <c r="C16" s="48"/>
      <c r="I16" s="49"/>
      <c r="J16" s="49"/>
      <c r="K16" s="48"/>
      <c r="L16" s="48"/>
      <c r="M16" s="48"/>
    </row>
    <row r="17" spans="2:13" ht="24" customHeight="1">
      <c r="B17" s="48"/>
      <c r="C17" s="48"/>
      <c r="I17" s="49"/>
      <c r="J17" s="49"/>
      <c r="K17" s="48"/>
      <c r="L17" s="48"/>
      <c r="M17" s="48"/>
    </row>
    <row r="18" spans="2:13" ht="24" customHeight="1">
      <c r="B18" s="48"/>
      <c r="C18" s="48"/>
      <c r="I18" s="49"/>
      <c r="J18" s="49"/>
      <c r="K18" s="48"/>
      <c r="L18" s="48"/>
      <c r="M18" s="48"/>
    </row>
    <row r="19" spans="2:13" ht="24" customHeight="1">
      <c r="B19" s="48"/>
      <c r="C19" s="48"/>
      <c r="I19" s="48"/>
      <c r="J19" s="48"/>
      <c r="K19" s="48"/>
      <c r="L19" s="48"/>
      <c r="M19" s="48"/>
    </row>
    <row r="20" spans="2:13" ht="24" customHeight="1">
      <c r="B20" s="48"/>
      <c r="C20" s="48"/>
      <c r="I20" s="48"/>
      <c r="J20" s="48"/>
      <c r="K20" s="48"/>
      <c r="L20" s="48"/>
      <c r="M20" s="48"/>
    </row>
    <row r="21" spans="2:13" ht="24" customHeight="1">
      <c r="B21" s="48"/>
      <c r="C21" s="48"/>
      <c r="I21" s="48"/>
      <c r="J21" s="48"/>
      <c r="K21" s="48"/>
      <c r="L21" s="48"/>
      <c r="M21" s="48"/>
    </row>
    <row r="22" ht="15" customHeight="1"/>
    <row r="23" ht="15" customHeight="1"/>
    <row r="24" ht="15" customHeight="1"/>
    <row r="25" ht="15" customHeight="1"/>
    <row r="26" ht="15" customHeight="1"/>
    <row r="27" ht="15" customHeight="1"/>
    <row r="28" s="36" customFormat="1" ht="15" customHeight="1"/>
  </sheetData>
  <sheetProtection/>
  <mergeCells count="14">
    <mergeCell ref="J7:J9"/>
    <mergeCell ref="I8:I9"/>
    <mergeCell ref="I3:I6"/>
    <mergeCell ref="H4:H5"/>
    <mergeCell ref="H7:H9"/>
    <mergeCell ref="G3:H3"/>
    <mergeCell ref="E4:E10"/>
    <mergeCell ref="F3:F10"/>
    <mergeCell ref="G8:G9"/>
    <mergeCell ref="B3:E3"/>
    <mergeCell ref="B4:B6"/>
    <mergeCell ref="C4:C5"/>
    <mergeCell ref="G4:G5"/>
    <mergeCell ref="D4:D5"/>
  </mergeCells>
  <printOptions horizontalCentered="1"/>
  <pageMargins left="0.9448818897637796" right="0.35433070866141736" top="0.984251968503937" bottom="0.984251968503937" header="0.5511811023622047" footer="0.5118110236220472"/>
  <pageSetup fitToWidth="2"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C00000"/>
    <pageSetUpPr fitToPage="1"/>
  </sheetPr>
  <dimension ref="B1:X44"/>
  <sheetViews>
    <sheetView view="pageBreakPreview" zoomScale="70" zoomScaleNormal="80" zoomScaleSheetLayoutView="70" zoomScalePageLayoutView="0" workbookViewId="0" topLeftCell="A4">
      <selection activeCell="L16" sqref="L16"/>
    </sheetView>
  </sheetViews>
  <sheetFormatPr defaultColWidth="9.00390625" defaultRowHeight="13.5"/>
  <cols>
    <col min="1" max="1" width="9.00390625" style="1" customWidth="1"/>
    <col min="2" max="2" width="3.50390625" style="1" customWidth="1"/>
    <col min="3" max="3" width="12.50390625" style="1" customWidth="1"/>
    <col min="4" max="7" width="6.125" style="1" customWidth="1"/>
    <col min="8" max="8" width="13.50390625" style="1" customWidth="1"/>
    <col min="9" max="9" width="12.50390625" style="1" customWidth="1"/>
    <col min="10" max="10" width="8.00390625" style="1" customWidth="1"/>
    <col min="11" max="11" width="6.25390625" style="1" customWidth="1"/>
    <col min="12" max="13" width="16.25390625" style="1" customWidth="1"/>
    <col min="14" max="14" width="19.625" style="1" bestFit="1" customWidth="1"/>
    <col min="15" max="15" width="18.375" style="1" bestFit="1" customWidth="1"/>
    <col min="16" max="16" width="1.875" style="1" customWidth="1"/>
    <col min="17" max="17" width="5.875" style="1" customWidth="1"/>
    <col min="18" max="18" width="12.125" style="1" customWidth="1"/>
    <col min="19" max="19" width="7.875" style="1" customWidth="1"/>
    <col min="20" max="20" width="3.875" style="1" customWidth="1"/>
    <col min="21" max="21" width="12.75390625" style="1" customWidth="1"/>
    <col min="22" max="22" width="9.125" style="1" customWidth="1"/>
    <col min="23" max="23" width="3.00390625" style="1" customWidth="1"/>
    <col min="24" max="16384" width="9.00390625" style="1" customWidth="1"/>
  </cols>
  <sheetData>
    <row r="1" spans="19:23" ht="14.25">
      <c r="S1" s="1" t="str">
        <f>'１職員配置・屋外遊戯場・設備'!$L$1</f>
        <v>（施設名（仮称））</v>
      </c>
      <c r="W1" s="110"/>
    </row>
    <row r="2" s="18" customFormat="1" ht="26.25" customHeight="1" thickBot="1">
      <c r="B2" s="18" t="s">
        <v>133</v>
      </c>
    </row>
    <row r="3" spans="3:23" ht="23.25" customHeight="1" thickTop="1">
      <c r="C3" s="572" t="s">
        <v>77</v>
      </c>
      <c r="D3" s="573"/>
      <c r="E3" s="574"/>
      <c r="F3" s="502"/>
      <c r="G3" s="503"/>
      <c r="H3" s="508" t="s">
        <v>11</v>
      </c>
      <c r="I3" s="509"/>
      <c r="J3" s="509"/>
      <c r="K3" s="509"/>
      <c r="L3" s="509"/>
      <c r="M3" s="509"/>
      <c r="N3" s="509"/>
      <c r="O3" s="509"/>
      <c r="P3" s="509"/>
      <c r="Q3" s="509"/>
      <c r="R3" s="509"/>
      <c r="S3" s="509"/>
      <c r="T3" s="509"/>
      <c r="U3" s="509"/>
      <c r="V3" s="509"/>
      <c r="W3" s="510"/>
    </row>
    <row r="4" spans="3:23" ht="18" customHeight="1">
      <c r="C4" s="575"/>
      <c r="D4" s="576"/>
      <c r="E4" s="577"/>
      <c r="F4" s="504"/>
      <c r="G4" s="505"/>
      <c r="H4" s="511"/>
      <c r="I4" s="512"/>
      <c r="J4" s="512"/>
      <c r="K4" s="512"/>
      <c r="L4" s="512"/>
      <c r="M4" s="512"/>
      <c r="N4" s="512"/>
      <c r="O4" s="513"/>
      <c r="P4" s="492" t="s">
        <v>79</v>
      </c>
      <c r="Q4" s="493"/>
      <c r="R4" s="493"/>
      <c r="S4" s="493"/>
      <c r="T4" s="493"/>
      <c r="U4" s="493"/>
      <c r="V4" s="493"/>
      <c r="W4" s="494"/>
    </row>
    <row r="5" spans="3:23" ht="18" customHeight="1">
      <c r="C5" s="575"/>
      <c r="D5" s="576"/>
      <c r="E5" s="577"/>
      <c r="F5" s="504"/>
      <c r="G5" s="505"/>
      <c r="H5" s="518"/>
      <c r="I5" s="519"/>
      <c r="J5" s="519"/>
      <c r="K5" s="520"/>
      <c r="L5" s="584" t="s">
        <v>59</v>
      </c>
      <c r="M5" s="585"/>
      <c r="N5" s="586"/>
      <c r="O5" s="12" t="s">
        <v>60</v>
      </c>
      <c r="P5" s="495"/>
      <c r="Q5" s="476"/>
      <c r="R5" s="476"/>
      <c r="S5" s="476"/>
      <c r="T5" s="476"/>
      <c r="U5" s="476"/>
      <c r="V5" s="476"/>
      <c r="W5" s="496"/>
    </row>
    <row r="6" spans="3:23" ht="18" customHeight="1">
      <c r="C6" s="575"/>
      <c r="D6" s="576"/>
      <c r="E6" s="577"/>
      <c r="F6" s="504"/>
      <c r="G6" s="505"/>
      <c r="H6" s="521"/>
      <c r="I6" s="522"/>
      <c r="J6" s="522"/>
      <c r="K6" s="523"/>
      <c r="L6" s="477" t="s">
        <v>13</v>
      </c>
      <c r="M6" s="478"/>
      <c r="N6" s="478" t="s">
        <v>14</v>
      </c>
      <c r="O6" s="478"/>
      <c r="P6" s="495"/>
      <c r="Q6" s="476"/>
      <c r="R6" s="476"/>
      <c r="S6" s="476"/>
      <c r="T6" s="476"/>
      <c r="U6" s="476"/>
      <c r="V6" s="476"/>
      <c r="W6" s="496"/>
    </row>
    <row r="7" spans="3:23" ht="27.75" customHeight="1">
      <c r="C7" s="529" t="s">
        <v>57</v>
      </c>
      <c r="D7" s="532" t="s">
        <v>58</v>
      </c>
      <c r="E7" s="497"/>
      <c r="F7" s="504"/>
      <c r="G7" s="505"/>
      <c r="H7" s="521"/>
      <c r="I7" s="522"/>
      <c r="J7" s="522"/>
      <c r="K7" s="523"/>
      <c r="L7" s="2" t="s">
        <v>10</v>
      </c>
      <c r="M7" s="2" t="s">
        <v>0</v>
      </c>
      <c r="N7" s="514" t="s">
        <v>16</v>
      </c>
      <c r="O7" s="515"/>
      <c r="P7" s="6"/>
      <c r="Q7" s="7"/>
      <c r="R7" s="7"/>
      <c r="S7" s="7"/>
      <c r="T7" s="7"/>
      <c r="U7" s="7"/>
      <c r="V7" s="7"/>
      <c r="W7" s="25"/>
    </row>
    <row r="8" spans="3:23" ht="27.75" customHeight="1">
      <c r="C8" s="530"/>
      <c r="D8" s="533"/>
      <c r="E8" s="498"/>
      <c r="F8" s="504"/>
      <c r="G8" s="505"/>
      <c r="H8" s="521"/>
      <c r="I8" s="522"/>
      <c r="J8" s="522"/>
      <c r="K8" s="523"/>
      <c r="L8" s="3" t="s">
        <v>126</v>
      </c>
      <c r="M8" s="3" t="s">
        <v>2</v>
      </c>
      <c r="N8" s="3" t="s">
        <v>3</v>
      </c>
      <c r="O8" s="3" t="s">
        <v>3</v>
      </c>
      <c r="P8" s="8"/>
      <c r="Q8" s="9"/>
      <c r="R8" s="9"/>
      <c r="S8" s="9" t="s">
        <v>127</v>
      </c>
      <c r="T8" s="9"/>
      <c r="U8" s="9"/>
      <c r="V8" s="9"/>
      <c r="W8" s="19"/>
    </row>
    <row r="9" spans="3:23" ht="30" customHeight="1">
      <c r="C9" s="530"/>
      <c r="D9" s="533"/>
      <c r="E9" s="498"/>
      <c r="F9" s="504"/>
      <c r="G9" s="505"/>
      <c r="H9" s="521"/>
      <c r="I9" s="522"/>
      <c r="J9" s="522"/>
      <c r="K9" s="523"/>
      <c r="L9" s="481" t="s">
        <v>129</v>
      </c>
      <c r="M9" s="551" t="s">
        <v>130</v>
      </c>
      <c r="N9" s="15" t="s">
        <v>135</v>
      </c>
      <c r="O9" s="16" t="s">
        <v>131</v>
      </c>
      <c r="P9" s="8"/>
      <c r="Q9" s="9"/>
      <c r="R9" s="9"/>
      <c r="S9" s="146" t="s">
        <v>132</v>
      </c>
      <c r="T9" s="9"/>
      <c r="U9" s="9"/>
      <c r="V9" s="9"/>
      <c r="W9" s="19"/>
    </row>
    <row r="10" spans="3:23" ht="30" customHeight="1">
      <c r="C10" s="530"/>
      <c r="D10" s="533"/>
      <c r="E10" s="498"/>
      <c r="F10" s="504"/>
      <c r="G10" s="505"/>
      <c r="H10" s="521"/>
      <c r="I10" s="522"/>
      <c r="J10" s="522"/>
      <c r="K10" s="523"/>
      <c r="L10" s="482"/>
      <c r="M10" s="552"/>
      <c r="N10" s="527"/>
      <c r="O10" s="527"/>
      <c r="P10" s="8"/>
      <c r="Q10" s="9"/>
      <c r="R10" s="9"/>
      <c r="S10" s="9"/>
      <c r="T10" s="9"/>
      <c r="U10" s="9"/>
      <c r="V10" s="9"/>
      <c r="W10" s="19"/>
    </row>
    <row r="11" spans="3:23" ht="22.5" customHeight="1">
      <c r="C11" s="530"/>
      <c r="D11" s="533"/>
      <c r="E11" s="498"/>
      <c r="F11" s="504"/>
      <c r="G11" s="505"/>
      <c r="H11" s="521"/>
      <c r="I11" s="522"/>
      <c r="J11" s="522"/>
      <c r="K11" s="523"/>
      <c r="L11" s="516" t="s">
        <v>74</v>
      </c>
      <c r="M11" s="517"/>
      <c r="N11" s="527"/>
      <c r="O11" s="527"/>
      <c r="P11" s="8"/>
      <c r="Q11" s="9"/>
      <c r="R11" s="9"/>
      <c r="S11" s="9"/>
      <c r="T11" s="9"/>
      <c r="U11" s="9"/>
      <c r="V11" s="9"/>
      <c r="W11" s="19"/>
    </row>
    <row r="12" spans="3:23" ht="22.5" customHeight="1">
      <c r="C12" s="530"/>
      <c r="D12" s="533"/>
      <c r="E12" s="498"/>
      <c r="F12" s="504"/>
      <c r="G12" s="505"/>
      <c r="H12" s="521"/>
      <c r="I12" s="522"/>
      <c r="J12" s="522"/>
      <c r="K12" s="523"/>
      <c r="L12" s="479" t="str">
        <f>IF(L13+M13=D14+D16,"OK","Not")</f>
        <v>OK</v>
      </c>
      <c r="M12" s="480"/>
      <c r="N12" s="4"/>
      <c r="O12" s="4"/>
      <c r="P12" s="147"/>
      <c r="Q12" s="86"/>
      <c r="R12" s="86"/>
      <c r="S12" s="86"/>
      <c r="T12" s="86"/>
      <c r="U12" s="86"/>
      <c r="V12" s="86"/>
      <c r="W12" s="94"/>
    </row>
    <row r="13" spans="3:23" ht="33" customHeight="1">
      <c r="C13" s="531"/>
      <c r="D13" s="534"/>
      <c r="E13" s="499"/>
      <c r="F13" s="504"/>
      <c r="G13" s="505"/>
      <c r="H13" s="521"/>
      <c r="I13" s="522"/>
      <c r="J13" s="522"/>
      <c r="K13" s="523"/>
      <c r="L13" s="156">
        <f>'１職員配置・屋外遊戯場・設備'!L7</f>
        <v>0</v>
      </c>
      <c r="M13" s="156">
        <f>'１職員配置・屋外遊戯場・設備'!L8</f>
        <v>0</v>
      </c>
      <c r="N13" s="5"/>
      <c r="O13" s="5"/>
      <c r="P13" s="87"/>
      <c r="Q13" s="483"/>
      <c r="R13" s="483"/>
      <c r="S13" s="483"/>
      <c r="T13" s="483"/>
      <c r="U13" s="483"/>
      <c r="V13" s="483"/>
      <c r="W13" s="148"/>
    </row>
    <row r="14" spans="3:23" ht="15" customHeight="1">
      <c r="C14" s="143" t="s">
        <v>4</v>
      </c>
      <c r="D14" s="570">
        <f>'１職員配置・屋外遊戯場・設備'!C7</f>
        <v>0</v>
      </c>
      <c r="E14" s="70" t="s">
        <v>5</v>
      </c>
      <c r="F14" s="504"/>
      <c r="G14" s="505"/>
      <c r="H14" s="521"/>
      <c r="I14" s="522"/>
      <c r="J14" s="522"/>
      <c r="K14" s="523"/>
      <c r="L14" s="490" t="s">
        <v>259</v>
      </c>
      <c r="M14" s="490" t="s">
        <v>12</v>
      </c>
      <c r="N14" s="474"/>
      <c r="O14" s="474"/>
      <c r="P14" s="484"/>
      <c r="Q14" s="485"/>
      <c r="R14" s="485"/>
      <c r="S14" s="485"/>
      <c r="T14" s="485"/>
      <c r="U14" s="485"/>
      <c r="V14" s="485"/>
      <c r="W14" s="486"/>
    </row>
    <row r="15" spans="3:23" ht="15" customHeight="1">
      <c r="C15" s="144"/>
      <c r="D15" s="571"/>
      <c r="E15" s="500">
        <f>SUM(D14:D17)</f>
        <v>0</v>
      </c>
      <c r="F15" s="504"/>
      <c r="G15" s="505"/>
      <c r="H15" s="521"/>
      <c r="I15" s="522"/>
      <c r="J15" s="522"/>
      <c r="K15" s="523"/>
      <c r="L15" s="491"/>
      <c r="M15" s="491"/>
      <c r="N15" s="475"/>
      <c r="O15" s="475"/>
      <c r="P15" s="487"/>
      <c r="Q15" s="488"/>
      <c r="R15" s="488"/>
      <c r="S15" s="488"/>
      <c r="T15" s="488"/>
      <c r="U15" s="488"/>
      <c r="V15" s="488"/>
      <c r="W15" s="489"/>
    </row>
    <row r="16" spans="3:23" ht="15" customHeight="1">
      <c r="C16" s="143" t="s">
        <v>6</v>
      </c>
      <c r="D16" s="570">
        <f>'１職員配置・屋外遊戯場・設備'!C8</f>
        <v>0</v>
      </c>
      <c r="E16" s="500"/>
      <c r="F16" s="504"/>
      <c r="G16" s="505"/>
      <c r="H16" s="521"/>
      <c r="I16" s="522"/>
      <c r="J16" s="522"/>
      <c r="K16" s="523"/>
      <c r="L16" s="91">
        <f>L13*3.3</f>
        <v>0</v>
      </c>
      <c r="M16" s="92">
        <f>M13*3.3</f>
        <v>0</v>
      </c>
      <c r="N16" s="474"/>
      <c r="O16" s="474"/>
      <c r="P16" s="484"/>
      <c r="Q16" s="485"/>
      <c r="R16" s="485"/>
      <c r="S16" s="485"/>
      <c r="T16" s="485"/>
      <c r="U16" s="485"/>
      <c r="V16" s="485"/>
      <c r="W16" s="486"/>
    </row>
    <row r="17" spans="3:23" ht="15" customHeight="1">
      <c r="C17" s="144"/>
      <c r="D17" s="571"/>
      <c r="E17" s="501"/>
      <c r="F17" s="504"/>
      <c r="G17" s="505"/>
      <c r="H17" s="521"/>
      <c r="I17" s="522"/>
      <c r="J17" s="522"/>
      <c r="K17" s="523"/>
      <c r="L17" s="88"/>
      <c r="M17" s="93"/>
      <c r="N17" s="475"/>
      <c r="O17" s="475"/>
      <c r="P17" s="487"/>
      <c r="Q17" s="488"/>
      <c r="R17" s="488"/>
      <c r="S17" s="488"/>
      <c r="T17" s="488"/>
      <c r="U17" s="488"/>
      <c r="V17" s="488"/>
      <c r="W17" s="489"/>
    </row>
    <row r="18" spans="3:23" ht="15" customHeight="1">
      <c r="C18" s="143" t="s">
        <v>7</v>
      </c>
      <c r="D18" s="570">
        <f>'１職員配置・屋外遊戯場・設備'!C9</f>
        <v>0</v>
      </c>
      <c r="E18" s="71" t="s">
        <v>8</v>
      </c>
      <c r="F18" s="504"/>
      <c r="G18" s="505"/>
      <c r="H18" s="521"/>
      <c r="I18" s="522"/>
      <c r="J18" s="522"/>
      <c r="K18" s="523"/>
      <c r="L18" s="474"/>
      <c r="M18" s="474"/>
      <c r="N18" s="89" t="s">
        <v>15</v>
      </c>
      <c r="O18" s="474"/>
      <c r="P18" s="6"/>
      <c r="Q18" s="7"/>
      <c r="R18" s="7"/>
      <c r="S18" s="7"/>
      <c r="T18" s="7"/>
      <c r="U18" s="7"/>
      <c r="V18" s="7"/>
      <c r="W18" s="25"/>
    </row>
    <row r="19" spans="3:23" ht="15" customHeight="1">
      <c r="C19" s="144"/>
      <c r="D19" s="571"/>
      <c r="E19" s="72">
        <f>SUM(D18:D19)</f>
        <v>0</v>
      </c>
      <c r="F19" s="504"/>
      <c r="G19" s="505"/>
      <c r="H19" s="521"/>
      <c r="I19" s="522"/>
      <c r="J19" s="522"/>
      <c r="K19" s="523"/>
      <c r="L19" s="475"/>
      <c r="M19" s="475"/>
      <c r="N19" s="90">
        <f>ROUNDDOWN(E19*1.98,2)</f>
        <v>0</v>
      </c>
      <c r="O19" s="475"/>
      <c r="P19" s="8"/>
      <c r="Q19" s="476"/>
      <c r="R19" s="476"/>
      <c r="S19" s="476"/>
      <c r="T19" s="476"/>
      <c r="U19" s="476"/>
      <c r="V19" s="476"/>
      <c r="W19" s="19"/>
    </row>
    <row r="20" spans="3:23" ht="15" customHeight="1">
      <c r="C20" s="474"/>
      <c r="D20" s="474"/>
      <c r="E20" s="474"/>
      <c r="F20" s="504"/>
      <c r="G20" s="505"/>
      <c r="H20" s="521"/>
      <c r="I20" s="522"/>
      <c r="J20" s="522"/>
      <c r="K20" s="523"/>
      <c r="L20" s="474"/>
      <c r="M20" s="474"/>
      <c r="N20" s="553"/>
      <c r="O20" s="474"/>
      <c r="P20" s="8"/>
      <c r="Q20" s="9" t="s">
        <v>161</v>
      </c>
      <c r="R20" s="86" t="s">
        <v>162</v>
      </c>
      <c r="S20" s="86"/>
      <c r="T20" s="155" t="s">
        <v>163</v>
      </c>
      <c r="U20" s="155"/>
      <c r="V20" s="155"/>
      <c r="W20" s="94"/>
    </row>
    <row r="21" spans="3:23" ht="15" customHeight="1">
      <c r="C21" s="475"/>
      <c r="D21" s="475"/>
      <c r="E21" s="475"/>
      <c r="F21" s="504"/>
      <c r="G21" s="505"/>
      <c r="H21" s="521"/>
      <c r="I21" s="522"/>
      <c r="J21" s="522"/>
      <c r="K21" s="523"/>
      <c r="L21" s="475"/>
      <c r="M21" s="475"/>
      <c r="N21" s="553"/>
      <c r="O21" s="475"/>
      <c r="P21" s="8"/>
      <c r="Q21" s="9"/>
      <c r="R21" s="152">
        <f>ROUNDDOWN((E19)*3.3,2)</f>
        <v>0</v>
      </c>
      <c r="S21" s="86" t="s">
        <v>164</v>
      </c>
      <c r="T21" s="155"/>
      <c r="U21" s="154">
        <f>R21</f>
        <v>0</v>
      </c>
      <c r="V21" s="155" t="s">
        <v>164</v>
      </c>
      <c r="W21" s="94"/>
    </row>
    <row r="22" spans="3:24" ht="15" customHeight="1">
      <c r="C22" s="474"/>
      <c r="D22" s="474"/>
      <c r="E22" s="474"/>
      <c r="F22" s="504"/>
      <c r="G22" s="505"/>
      <c r="H22" s="521"/>
      <c r="I22" s="522"/>
      <c r="J22" s="522"/>
      <c r="K22" s="523"/>
      <c r="L22" s="474"/>
      <c r="M22" s="474"/>
      <c r="N22" s="528"/>
      <c r="O22" s="474"/>
      <c r="P22" s="8"/>
      <c r="Q22" s="9"/>
      <c r="R22" s="153"/>
      <c r="S22" s="86"/>
      <c r="T22" s="86"/>
      <c r="U22" s="86"/>
      <c r="V22" s="86"/>
      <c r="W22" s="94"/>
      <c r="X22" s="114"/>
    </row>
    <row r="23" spans="3:24" ht="15" customHeight="1">
      <c r="C23" s="475"/>
      <c r="D23" s="475"/>
      <c r="E23" s="475"/>
      <c r="F23" s="504"/>
      <c r="G23" s="505"/>
      <c r="H23" s="521"/>
      <c r="I23" s="522"/>
      <c r="J23" s="522"/>
      <c r="K23" s="523"/>
      <c r="L23" s="475"/>
      <c r="M23" s="475"/>
      <c r="N23" s="528"/>
      <c r="O23" s="475"/>
      <c r="P23" s="8"/>
      <c r="Q23" s="9"/>
      <c r="R23" s="151"/>
      <c r="S23" s="86"/>
      <c r="T23" s="155" t="s">
        <v>167</v>
      </c>
      <c r="U23" s="149"/>
      <c r="V23" s="86"/>
      <c r="W23" s="94"/>
      <c r="X23" s="150"/>
    </row>
    <row r="24" spans="3:23" ht="15" customHeight="1">
      <c r="C24" s="474"/>
      <c r="D24" s="474"/>
      <c r="E24" s="474"/>
      <c r="F24" s="504"/>
      <c r="G24" s="505"/>
      <c r="H24" s="521"/>
      <c r="I24" s="522"/>
      <c r="J24" s="522"/>
      <c r="K24" s="523"/>
      <c r="L24" s="474"/>
      <c r="M24" s="474"/>
      <c r="N24" s="528"/>
      <c r="O24" s="474"/>
      <c r="P24" s="8"/>
      <c r="Q24" s="158" t="s">
        <v>168</v>
      </c>
      <c r="R24" s="154">
        <f>IF($G$21&gt;=3,400+80*($G$21-3),IF($G$21&gt;=1,330+30*($G$21-1),$G$21*0))</f>
        <v>0</v>
      </c>
      <c r="S24" s="155" t="s">
        <v>164</v>
      </c>
      <c r="T24" s="155"/>
      <c r="U24" s="154">
        <f>IF(R$23&gt;R24,R$23,R$24)</f>
        <v>0</v>
      </c>
      <c r="V24" s="155" t="s">
        <v>164</v>
      </c>
      <c r="W24" s="94"/>
    </row>
    <row r="25" spans="3:23" ht="15" customHeight="1">
      <c r="C25" s="475"/>
      <c r="D25" s="475"/>
      <c r="E25" s="475"/>
      <c r="F25" s="504"/>
      <c r="G25" s="505"/>
      <c r="H25" s="521"/>
      <c r="I25" s="522"/>
      <c r="J25" s="522"/>
      <c r="K25" s="523"/>
      <c r="L25" s="475"/>
      <c r="M25" s="475"/>
      <c r="N25" s="528"/>
      <c r="O25" s="475"/>
      <c r="P25" s="10"/>
      <c r="Q25" s="17"/>
      <c r="R25" s="95"/>
      <c r="S25" s="86"/>
      <c r="T25" s="86"/>
      <c r="U25" s="86"/>
      <c r="V25" s="86"/>
      <c r="W25" s="94"/>
    </row>
    <row r="26" spans="3:23" ht="18.75" customHeight="1">
      <c r="C26" s="143" t="s">
        <v>1</v>
      </c>
      <c r="D26" s="70"/>
      <c r="E26" s="70"/>
      <c r="F26" s="504"/>
      <c r="G26" s="505"/>
      <c r="H26" s="521"/>
      <c r="I26" s="522"/>
      <c r="J26" s="522"/>
      <c r="K26" s="523"/>
      <c r="L26" s="75" t="s">
        <v>17</v>
      </c>
      <c r="M26" s="75" t="s">
        <v>19</v>
      </c>
      <c r="N26" s="76" t="s">
        <v>18</v>
      </c>
      <c r="O26" s="474"/>
      <c r="P26" s="77"/>
      <c r="Q26" s="74" t="s">
        <v>241</v>
      </c>
      <c r="R26" s="74"/>
      <c r="S26" s="74"/>
      <c r="T26" s="74"/>
      <c r="U26" s="78"/>
      <c r="V26" s="79" t="s">
        <v>164</v>
      </c>
      <c r="W26" s="96"/>
    </row>
    <row r="27" spans="3:23" s="14" customFormat="1" ht="18.75" customHeight="1" thickBot="1">
      <c r="C27" s="145" t="s">
        <v>9</v>
      </c>
      <c r="D27" s="73">
        <f>SUM(D14:D25)</f>
        <v>0</v>
      </c>
      <c r="E27" s="73">
        <f>SUM(E14:E24)</f>
        <v>0</v>
      </c>
      <c r="F27" s="506"/>
      <c r="G27" s="507"/>
      <c r="H27" s="524"/>
      <c r="I27" s="525"/>
      <c r="J27" s="525"/>
      <c r="K27" s="526"/>
      <c r="L27" s="80">
        <f>L16</f>
        <v>0</v>
      </c>
      <c r="M27" s="80">
        <f>M16</f>
        <v>0</v>
      </c>
      <c r="N27" s="81">
        <f>N19</f>
        <v>0</v>
      </c>
      <c r="O27" s="475"/>
      <c r="P27" s="82"/>
      <c r="Q27" s="83"/>
      <c r="R27" s="83"/>
      <c r="S27" s="83"/>
      <c r="T27" s="83"/>
      <c r="U27" s="84">
        <f>U21+U24</f>
        <v>0</v>
      </c>
      <c r="V27" s="85"/>
      <c r="W27" s="97"/>
    </row>
    <row r="28" spans="3:23" ht="20.25" customHeight="1" thickTop="1">
      <c r="C28" s="564"/>
      <c r="D28" s="565"/>
      <c r="E28" s="565"/>
      <c r="F28" s="565"/>
      <c r="G28" s="565"/>
      <c r="H28" s="565"/>
      <c r="I28" s="565"/>
      <c r="J28" s="565"/>
      <c r="K28" s="565"/>
      <c r="L28" s="565"/>
      <c r="M28" s="565"/>
      <c r="N28" s="565"/>
      <c r="O28" s="565"/>
      <c r="P28" s="565"/>
      <c r="Q28" s="565"/>
      <c r="R28" s="565"/>
      <c r="S28" s="565"/>
      <c r="T28" s="565"/>
      <c r="U28" s="565"/>
      <c r="V28" s="565"/>
      <c r="W28" s="566"/>
    </row>
    <row r="29" spans="3:23" ht="20.25" customHeight="1">
      <c r="C29" s="567"/>
      <c r="D29" s="568"/>
      <c r="E29" s="568"/>
      <c r="F29" s="568"/>
      <c r="G29" s="568"/>
      <c r="H29" s="568"/>
      <c r="I29" s="568"/>
      <c r="J29" s="568"/>
      <c r="K29" s="568"/>
      <c r="L29" s="568"/>
      <c r="M29" s="568"/>
      <c r="N29" s="568"/>
      <c r="O29" s="568"/>
      <c r="P29" s="568"/>
      <c r="Q29" s="568"/>
      <c r="R29" s="568"/>
      <c r="S29" s="568"/>
      <c r="T29" s="568"/>
      <c r="U29" s="568"/>
      <c r="V29" s="568"/>
      <c r="W29" s="569"/>
    </row>
    <row r="30" spans="3:23" ht="20.25" customHeight="1">
      <c r="C30" s="541" t="s">
        <v>134</v>
      </c>
      <c r="D30" s="542"/>
      <c r="E30" s="542"/>
      <c r="F30" s="542"/>
      <c r="G30" s="543"/>
      <c r="H30" s="535"/>
      <c r="I30" s="536"/>
      <c r="J30" s="536"/>
      <c r="K30" s="536"/>
      <c r="L30" s="536"/>
      <c r="M30" s="536"/>
      <c r="N30" s="536"/>
      <c r="O30" s="537"/>
      <c r="P30" s="578" t="s">
        <v>21</v>
      </c>
      <c r="Q30" s="579"/>
      <c r="R30" s="579"/>
      <c r="S30" s="579"/>
      <c r="T30" s="579"/>
      <c r="U30" s="579"/>
      <c r="V30" s="579"/>
      <c r="W30" s="580"/>
    </row>
    <row r="31" spans="3:23" ht="20.25" customHeight="1">
      <c r="C31" s="544"/>
      <c r="D31" s="545"/>
      <c r="E31" s="545"/>
      <c r="F31" s="545"/>
      <c r="G31" s="546"/>
      <c r="H31" s="538"/>
      <c r="I31" s="539"/>
      <c r="J31" s="539"/>
      <c r="K31" s="539"/>
      <c r="L31" s="539"/>
      <c r="M31" s="539"/>
      <c r="N31" s="539"/>
      <c r="O31" s="540"/>
      <c r="P31" s="581">
        <f>U27</f>
        <v>0</v>
      </c>
      <c r="Q31" s="582"/>
      <c r="R31" s="582"/>
      <c r="S31" s="582"/>
      <c r="T31" s="582"/>
      <c r="U31" s="582"/>
      <c r="V31" s="582"/>
      <c r="W31" s="583"/>
    </row>
    <row r="32" spans="3:23" ht="22.5" customHeight="1">
      <c r="C32" s="547" t="s">
        <v>20</v>
      </c>
      <c r="D32" s="542"/>
      <c r="E32" s="542"/>
      <c r="F32" s="542"/>
      <c r="G32" s="543"/>
      <c r="H32" s="535"/>
      <c r="I32" s="536"/>
      <c r="J32" s="536"/>
      <c r="K32" s="537"/>
      <c r="L32" s="98" t="s">
        <v>22</v>
      </c>
      <c r="M32" s="98" t="s">
        <v>23</v>
      </c>
      <c r="N32" s="560" t="s">
        <v>24</v>
      </c>
      <c r="O32" s="561"/>
      <c r="P32" s="554"/>
      <c r="Q32" s="536"/>
      <c r="R32" s="536"/>
      <c r="S32" s="536"/>
      <c r="T32" s="536"/>
      <c r="U32" s="536"/>
      <c r="V32" s="536"/>
      <c r="W32" s="555"/>
    </row>
    <row r="33" spans="3:23" ht="22.5" customHeight="1" thickBot="1">
      <c r="C33" s="548"/>
      <c r="D33" s="549"/>
      <c r="E33" s="549"/>
      <c r="F33" s="549"/>
      <c r="G33" s="550"/>
      <c r="H33" s="556"/>
      <c r="I33" s="557"/>
      <c r="J33" s="557"/>
      <c r="K33" s="559"/>
      <c r="L33" s="99">
        <f>L27</f>
        <v>0</v>
      </c>
      <c r="M33" s="99">
        <f>M27</f>
        <v>0</v>
      </c>
      <c r="N33" s="562">
        <f>N27+O27</f>
        <v>0</v>
      </c>
      <c r="O33" s="563"/>
      <c r="P33" s="556"/>
      <c r="Q33" s="557"/>
      <c r="R33" s="557"/>
      <c r="S33" s="557"/>
      <c r="T33" s="557"/>
      <c r="U33" s="557"/>
      <c r="V33" s="557"/>
      <c r="W33" s="558"/>
    </row>
    <row r="34" ht="29.25" customHeight="1" thickTop="1">
      <c r="H34" s="11"/>
    </row>
    <row r="35" spans="8:12" ht="14.25">
      <c r="H35" s="11"/>
      <c r="L35" s="53"/>
    </row>
    <row r="36" spans="8:18" ht="14.25" customHeight="1">
      <c r="H36" s="11"/>
      <c r="R36" s="54"/>
    </row>
    <row r="37" ht="14.25" customHeight="1">
      <c r="H37" s="11"/>
    </row>
    <row r="38" ht="14.25" customHeight="1">
      <c r="H38" s="11"/>
    </row>
    <row r="39" ht="14.25" customHeight="1">
      <c r="H39" s="11"/>
    </row>
    <row r="40" ht="14.25" customHeight="1">
      <c r="H40" s="11"/>
    </row>
    <row r="41" ht="14.25" customHeight="1">
      <c r="H41" s="11"/>
    </row>
    <row r="42" ht="14.25" customHeight="1">
      <c r="H42" s="11"/>
    </row>
    <row r="43" ht="14.25" customHeight="1">
      <c r="H43" s="11"/>
    </row>
    <row r="44" ht="14.25">
      <c r="H44" s="11"/>
    </row>
  </sheetData>
  <sheetProtection/>
  <mergeCells count="69">
    <mergeCell ref="C3:E6"/>
    <mergeCell ref="N14:N15"/>
    <mergeCell ref="P30:W30"/>
    <mergeCell ref="P31:W31"/>
    <mergeCell ref="M14:M15"/>
    <mergeCell ref="D18:D19"/>
    <mergeCell ref="L5:N5"/>
    <mergeCell ref="P14:W15"/>
    <mergeCell ref="D24:D25"/>
    <mergeCell ref="D14:D15"/>
    <mergeCell ref="D16:D17"/>
    <mergeCell ref="D20:D21"/>
    <mergeCell ref="M22:M23"/>
    <mergeCell ref="M24:M25"/>
    <mergeCell ref="O22:O23"/>
    <mergeCell ref="O20:O21"/>
    <mergeCell ref="P32:W33"/>
    <mergeCell ref="H32:K33"/>
    <mergeCell ref="N32:O32"/>
    <mergeCell ref="N33:O33"/>
    <mergeCell ref="C28:W29"/>
    <mergeCell ref="D22:D23"/>
    <mergeCell ref="O26:O27"/>
    <mergeCell ref="C7:C13"/>
    <mergeCell ref="D7:D13"/>
    <mergeCell ref="H30:O31"/>
    <mergeCell ref="C30:G31"/>
    <mergeCell ref="C32:G33"/>
    <mergeCell ref="N24:N25"/>
    <mergeCell ref="O18:O19"/>
    <mergeCell ref="M18:M19"/>
    <mergeCell ref="M9:M10"/>
    <mergeCell ref="N20:N21"/>
    <mergeCell ref="H4:O4"/>
    <mergeCell ref="N7:O7"/>
    <mergeCell ref="L11:M11"/>
    <mergeCell ref="H5:K27"/>
    <mergeCell ref="N6:O6"/>
    <mergeCell ref="L22:L23"/>
    <mergeCell ref="O10:O11"/>
    <mergeCell ref="N10:N11"/>
    <mergeCell ref="N22:N23"/>
    <mergeCell ref="L24:L25"/>
    <mergeCell ref="E7:E13"/>
    <mergeCell ref="E15:E17"/>
    <mergeCell ref="O14:O15"/>
    <mergeCell ref="N16:N17"/>
    <mergeCell ref="O16:O17"/>
    <mergeCell ref="F3:G27"/>
    <mergeCell ref="O24:O25"/>
    <mergeCell ref="L20:L21"/>
    <mergeCell ref="M20:M21"/>
    <mergeCell ref="H3:W3"/>
    <mergeCell ref="T19:V19"/>
    <mergeCell ref="L6:M6"/>
    <mergeCell ref="L12:M12"/>
    <mergeCell ref="L9:L10"/>
    <mergeCell ref="Q13:V13"/>
    <mergeCell ref="L18:L19"/>
    <mergeCell ref="Q19:S19"/>
    <mergeCell ref="P16:W17"/>
    <mergeCell ref="L14:L15"/>
    <mergeCell ref="P4:W6"/>
    <mergeCell ref="C20:C21"/>
    <mergeCell ref="E20:E21"/>
    <mergeCell ref="C22:C23"/>
    <mergeCell ref="E22:E23"/>
    <mergeCell ref="C24:C25"/>
    <mergeCell ref="E24:E25"/>
  </mergeCells>
  <printOptions/>
  <pageMargins left="0.75" right="0.16" top="0.78" bottom="0.35433070866141736" header="0.6" footer="0.11811023622047245"/>
  <pageSetup fitToHeight="0"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tabColor rgb="FFFF0000"/>
  </sheetPr>
  <dimension ref="B1:M21"/>
  <sheetViews>
    <sheetView view="pageBreakPreview" zoomScaleSheetLayoutView="100" workbookViewId="0" topLeftCell="A1">
      <selection activeCell="H12" sqref="H12"/>
    </sheetView>
  </sheetViews>
  <sheetFormatPr defaultColWidth="9.00390625" defaultRowHeight="13.5"/>
  <cols>
    <col min="1" max="1" width="4.625" style="34" customWidth="1"/>
    <col min="2" max="3" width="9.75390625" style="34" customWidth="1"/>
    <col min="4" max="5" width="9.00390625" style="34" customWidth="1"/>
    <col min="6" max="6" width="7.25390625" style="34" customWidth="1"/>
    <col min="7" max="9" width="9.00390625" style="34" customWidth="1"/>
    <col min="10" max="10" width="3.75390625" style="34" customWidth="1"/>
    <col min="11" max="11" width="9.00390625" style="34" customWidth="1"/>
    <col min="12" max="12" width="4.125" style="34" customWidth="1"/>
    <col min="13" max="13" width="7.50390625" style="34" customWidth="1"/>
    <col min="14" max="16" width="9.00390625" style="34" customWidth="1"/>
    <col min="17" max="17" width="14.625" style="34" customWidth="1"/>
    <col min="18" max="16384" width="9.00390625" style="34" customWidth="1"/>
  </cols>
  <sheetData>
    <row r="1" spans="8:12" ht="14.25">
      <c r="H1" s="111" t="str">
        <f>'１職員配置・屋外遊戯場・設備'!$L$1</f>
        <v>（施設名（仮称））</v>
      </c>
      <c r="I1" s="35"/>
      <c r="L1" s="110"/>
    </row>
    <row r="2" ht="22.5" customHeight="1">
      <c r="B2" s="34" t="s">
        <v>78</v>
      </c>
    </row>
    <row r="3" spans="2:11" ht="22.5" customHeight="1">
      <c r="B3" s="460" t="s">
        <v>77</v>
      </c>
      <c r="C3" s="460"/>
      <c r="D3" s="460"/>
      <c r="E3" s="460"/>
      <c r="F3" s="455"/>
      <c r="G3" s="472" t="s">
        <v>136</v>
      </c>
      <c r="H3" s="473"/>
      <c r="I3" s="468" t="s">
        <v>36</v>
      </c>
      <c r="K3" s="36"/>
    </row>
    <row r="4" spans="2:11" ht="22.5" customHeight="1">
      <c r="B4" s="461" t="s">
        <v>137</v>
      </c>
      <c r="C4" s="461" t="s">
        <v>138</v>
      </c>
      <c r="D4" s="465" t="s">
        <v>83</v>
      </c>
      <c r="E4" s="452"/>
      <c r="F4" s="456"/>
      <c r="G4" s="463" t="s">
        <v>25</v>
      </c>
      <c r="H4" s="463" t="s">
        <v>138</v>
      </c>
      <c r="I4" s="469"/>
      <c r="K4" s="36"/>
    </row>
    <row r="5" spans="2:11" ht="22.5" customHeight="1">
      <c r="B5" s="461"/>
      <c r="C5" s="461"/>
      <c r="D5" s="465"/>
      <c r="E5" s="453"/>
      <c r="F5" s="456"/>
      <c r="G5" s="464"/>
      <c r="H5" s="464"/>
      <c r="I5" s="469"/>
      <c r="K5" s="36"/>
    </row>
    <row r="6" spans="2:11" ht="22.5" customHeight="1">
      <c r="B6" s="462"/>
      <c r="C6" s="50" t="s">
        <v>38</v>
      </c>
      <c r="D6" s="50" t="s">
        <v>38</v>
      </c>
      <c r="E6" s="453"/>
      <c r="F6" s="456"/>
      <c r="G6" s="37" t="s">
        <v>38</v>
      </c>
      <c r="H6" s="37" t="s">
        <v>38</v>
      </c>
      <c r="I6" s="469"/>
      <c r="K6" s="36"/>
    </row>
    <row r="7" spans="2:11" ht="22.5" customHeight="1">
      <c r="B7" s="57" t="s">
        <v>39</v>
      </c>
      <c r="C7" s="51">
        <f>D7</f>
        <v>0</v>
      </c>
      <c r="D7" s="42">
        <f>'１職員配置・屋外遊戯場・設備'!M34</f>
        <v>0</v>
      </c>
      <c r="E7" s="453"/>
      <c r="F7" s="456"/>
      <c r="G7" s="39">
        <f>ROUNDDOWN(C7/3,1)</f>
        <v>0</v>
      </c>
      <c r="H7" s="470"/>
      <c r="I7" s="40" t="s">
        <v>139</v>
      </c>
      <c r="J7" s="466"/>
      <c r="K7" s="36"/>
    </row>
    <row r="8" spans="2:11" ht="22.5" customHeight="1">
      <c r="B8" s="57" t="s">
        <v>140</v>
      </c>
      <c r="C8" s="51">
        <f>D8</f>
        <v>0</v>
      </c>
      <c r="D8" s="42">
        <f>'１職員配置・屋外遊戯場・設備'!M35</f>
        <v>0</v>
      </c>
      <c r="E8" s="453"/>
      <c r="F8" s="456"/>
      <c r="G8" s="458">
        <f>ROUNDDOWN((C8+C9)/6,1)</f>
        <v>0</v>
      </c>
      <c r="H8" s="471"/>
      <c r="I8" s="467" t="s">
        <v>141</v>
      </c>
      <c r="J8" s="466"/>
      <c r="K8" s="36"/>
    </row>
    <row r="9" spans="2:11" ht="22.5" customHeight="1">
      <c r="B9" s="57" t="s">
        <v>42</v>
      </c>
      <c r="C9" s="51">
        <f>D9</f>
        <v>0</v>
      </c>
      <c r="D9" s="42">
        <f>'１職員配置・屋外遊戯場・設備'!M36</f>
        <v>0</v>
      </c>
      <c r="E9" s="453"/>
      <c r="F9" s="456"/>
      <c r="G9" s="459"/>
      <c r="H9" s="471"/>
      <c r="I9" s="467"/>
      <c r="J9" s="466"/>
      <c r="K9" s="41"/>
    </row>
    <row r="10" spans="2:12" ht="22.5" customHeight="1">
      <c r="B10" s="61" t="s">
        <v>142</v>
      </c>
      <c r="C10" s="42">
        <f>SUM(C7:C9)</f>
        <v>0</v>
      </c>
      <c r="D10" s="42">
        <f>SUM(D7:D9)</f>
        <v>0</v>
      </c>
      <c r="E10" s="454"/>
      <c r="F10" s="457"/>
      <c r="G10" s="52">
        <f>SUM(G7:G9)</f>
        <v>0</v>
      </c>
      <c r="H10" s="38">
        <f>ROUND(SUM(G10:G10),0)</f>
        <v>0</v>
      </c>
      <c r="I10" s="157"/>
      <c r="J10" s="43"/>
      <c r="L10" s="36"/>
    </row>
    <row r="11" spans="9:11" ht="22.5" customHeight="1">
      <c r="I11" s="44"/>
      <c r="J11" s="44"/>
      <c r="K11" s="45"/>
    </row>
    <row r="12" spans="2:13" ht="24" customHeight="1">
      <c r="B12" s="46" t="s">
        <v>232</v>
      </c>
      <c r="C12" s="47"/>
      <c r="D12" s="47"/>
      <c r="E12" s="47"/>
      <c r="F12" s="47"/>
      <c r="H12" s="47"/>
      <c r="I12" s="48"/>
      <c r="J12" s="48"/>
      <c r="K12" s="48"/>
      <c r="L12" s="48"/>
      <c r="M12" s="48"/>
    </row>
    <row r="13" spans="2:13" ht="24" customHeight="1">
      <c r="B13" s="46" t="s">
        <v>44</v>
      </c>
      <c r="I13" s="48"/>
      <c r="J13" s="48"/>
      <c r="K13" s="48"/>
      <c r="L13" s="48"/>
      <c r="M13" s="48"/>
    </row>
    <row r="14" spans="2:13" ht="24" customHeight="1">
      <c r="B14" s="48"/>
      <c r="C14" s="48"/>
      <c r="I14" s="49"/>
      <c r="J14" s="49"/>
      <c r="K14" s="48"/>
      <c r="L14" s="48"/>
      <c r="M14" s="48"/>
    </row>
    <row r="15" spans="2:13" ht="24" customHeight="1">
      <c r="B15" s="48"/>
      <c r="C15" s="48"/>
      <c r="I15" s="49"/>
      <c r="J15" s="49"/>
      <c r="K15" s="48"/>
      <c r="L15" s="48"/>
      <c r="M15" s="48"/>
    </row>
    <row r="16" spans="2:13" ht="24" customHeight="1">
      <c r="B16" s="48"/>
      <c r="C16" s="48"/>
      <c r="I16" s="49"/>
      <c r="J16" s="49"/>
      <c r="K16" s="48"/>
      <c r="L16" s="48"/>
      <c r="M16" s="48"/>
    </row>
    <row r="17" spans="2:13" ht="24" customHeight="1">
      <c r="B17" s="48"/>
      <c r="C17" s="48"/>
      <c r="I17" s="49"/>
      <c r="J17" s="49"/>
      <c r="K17" s="48"/>
      <c r="L17" s="48"/>
      <c r="M17" s="48"/>
    </row>
    <row r="18" spans="2:13" ht="24" customHeight="1">
      <c r="B18" s="48"/>
      <c r="C18" s="48"/>
      <c r="I18" s="49"/>
      <c r="J18" s="49"/>
      <c r="K18" s="48"/>
      <c r="L18" s="48"/>
      <c r="M18" s="48"/>
    </row>
    <row r="19" spans="2:13" ht="24" customHeight="1">
      <c r="B19" s="48"/>
      <c r="C19" s="48"/>
      <c r="I19" s="48"/>
      <c r="J19" s="48"/>
      <c r="K19" s="48"/>
      <c r="L19" s="48"/>
      <c r="M19" s="48"/>
    </row>
    <row r="20" spans="2:13" ht="24" customHeight="1">
      <c r="B20" s="48"/>
      <c r="C20" s="48"/>
      <c r="I20" s="48"/>
      <c r="J20" s="48"/>
      <c r="K20" s="48"/>
      <c r="L20" s="48"/>
      <c r="M20" s="48"/>
    </row>
    <row r="21" spans="2:13" ht="24" customHeight="1">
      <c r="B21" s="48"/>
      <c r="C21" s="48"/>
      <c r="I21" s="48"/>
      <c r="J21" s="48"/>
      <c r="K21" s="48"/>
      <c r="L21" s="48"/>
      <c r="M21" s="48"/>
    </row>
    <row r="22" ht="15" customHeight="1"/>
    <row r="23" ht="15" customHeight="1"/>
    <row r="24" ht="15" customHeight="1"/>
    <row r="25" ht="15" customHeight="1"/>
    <row r="26" ht="15" customHeight="1"/>
    <row r="27" ht="15" customHeight="1"/>
    <row r="28" s="36" customFormat="1" ht="15" customHeight="1"/>
  </sheetData>
  <sheetProtection/>
  <mergeCells count="14">
    <mergeCell ref="H7:H9"/>
    <mergeCell ref="J7:J9"/>
    <mergeCell ref="G8:G9"/>
    <mergeCell ref="I8:I9"/>
    <mergeCell ref="F3:F10"/>
    <mergeCell ref="E4:E10"/>
    <mergeCell ref="B3:E3"/>
    <mergeCell ref="G3:H3"/>
    <mergeCell ref="I3:I6"/>
    <mergeCell ref="B4:B6"/>
    <mergeCell ref="C4:C5"/>
    <mergeCell ref="D4:D5"/>
    <mergeCell ref="G4:G5"/>
    <mergeCell ref="H4:H5"/>
  </mergeCells>
  <printOptions horizontalCentered="1"/>
  <pageMargins left="0.9448818897637796" right="0.35433070866141736" top="0.984251968503937" bottom="0.984251968503937" header="0.5511811023622047" footer="0.5118110236220472"/>
  <pageSetup fitToWidth="2"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B1:W44"/>
  <sheetViews>
    <sheetView view="pageBreakPreview" zoomScale="70" zoomScaleNormal="80" zoomScaleSheetLayoutView="70" zoomScalePageLayoutView="0" workbookViewId="0" topLeftCell="A1">
      <selection activeCell="L18" sqref="L18:L19"/>
    </sheetView>
  </sheetViews>
  <sheetFormatPr defaultColWidth="9.00390625" defaultRowHeight="13.5"/>
  <cols>
    <col min="1" max="1" width="9.00390625" style="1" customWidth="1"/>
    <col min="2" max="2" width="3.50390625" style="1" customWidth="1"/>
    <col min="3" max="3" width="12.50390625" style="1" customWidth="1"/>
    <col min="4" max="7" width="6.125" style="1" customWidth="1"/>
    <col min="8" max="8" width="13.50390625" style="1" customWidth="1"/>
    <col min="9" max="9" width="12.50390625" style="1" customWidth="1"/>
    <col min="10" max="10" width="8.00390625" style="1" customWidth="1"/>
    <col min="11" max="11" width="6.25390625" style="1" customWidth="1"/>
    <col min="12" max="13" width="16.25390625" style="1" customWidth="1"/>
    <col min="14" max="14" width="19.625" style="1" bestFit="1" customWidth="1"/>
    <col min="15" max="15" width="18.375" style="1" bestFit="1" customWidth="1"/>
    <col min="16" max="16" width="1.875" style="1" customWidth="1"/>
    <col min="17" max="17" width="5.875" style="1" customWidth="1"/>
    <col min="18" max="18" width="12.125" style="1" customWidth="1"/>
    <col min="19" max="19" width="7.875" style="1" customWidth="1"/>
    <col min="20" max="20" width="3.875" style="1" customWidth="1"/>
    <col min="21" max="21" width="12.75390625" style="1" customWidth="1"/>
    <col min="22" max="22" width="9.125" style="1" customWidth="1"/>
    <col min="23" max="23" width="3.00390625" style="1" customWidth="1"/>
    <col min="24" max="16384" width="9.00390625" style="1" customWidth="1"/>
  </cols>
  <sheetData>
    <row r="1" spans="19:23" ht="15">
      <c r="S1" s="1" t="str">
        <f>'１職員配置・屋外遊戯場・設備'!$L$1</f>
        <v>（施設名（仮称））</v>
      </c>
      <c r="W1" s="110"/>
    </row>
    <row r="2" s="18" customFormat="1" ht="26.25" customHeight="1" thickBot="1">
      <c r="B2" s="18" t="s">
        <v>157</v>
      </c>
    </row>
    <row r="3" spans="3:23" ht="23.25" customHeight="1" thickTop="1">
      <c r="C3" s="572" t="s">
        <v>83</v>
      </c>
      <c r="D3" s="573"/>
      <c r="E3" s="574"/>
      <c r="F3" s="502"/>
      <c r="G3" s="503"/>
      <c r="H3" s="508" t="s">
        <v>143</v>
      </c>
      <c r="I3" s="509"/>
      <c r="J3" s="509"/>
      <c r="K3" s="509"/>
      <c r="L3" s="509"/>
      <c r="M3" s="509"/>
      <c r="N3" s="509"/>
      <c r="O3" s="509"/>
      <c r="P3" s="509"/>
      <c r="Q3" s="509"/>
      <c r="R3" s="509"/>
      <c r="S3" s="509"/>
      <c r="T3" s="509"/>
      <c r="U3" s="509"/>
      <c r="V3" s="509"/>
      <c r="W3" s="510"/>
    </row>
    <row r="4" spans="3:23" ht="18" customHeight="1">
      <c r="C4" s="575"/>
      <c r="D4" s="576"/>
      <c r="E4" s="577"/>
      <c r="F4" s="504"/>
      <c r="G4" s="505"/>
      <c r="H4" s="511"/>
      <c r="I4" s="512"/>
      <c r="J4" s="512"/>
      <c r="K4" s="512"/>
      <c r="L4" s="512"/>
      <c r="M4" s="512"/>
      <c r="N4" s="512"/>
      <c r="O4" s="513"/>
      <c r="P4" s="492" t="s">
        <v>79</v>
      </c>
      <c r="Q4" s="493"/>
      <c r="R4" s="493"/>
      <c r="S4" s="493"/>
      <c r="T4" s="493"/>
      <c r="U4" s="493"/>
      <c r="V4" s="493"/>
      <c r="W4" s="494"/>
    </row>
    <row r="5" spans="3:23" ht="18" customHeight="1">
      <c r="C5" s="575"/>
      <c r="D5" s="576"/>
      <c r="E5" s="577"/>
      <c r="F5" s="504"/>
      <c r="G5" s="505"/>
      <c r="H5" s="518"/>
      <c r="I5" s="519"/>
      <c r="J5" s="519"/>
      <c r="K5" s="520"/>
      <c r="L5" s="584" t="s">
        <v>59</v>
      </c>
      <c r="M5" s="585"/>
      <c r="N5" s="586"/>
      <c r="O5" s="12" t="s">
        <v>144</v>
      </c>
      <c r="P5" s="495"/>
      <c r="Q5" s="476"/>
      <c r="R5" s="476"/>
      <c r="S5" s="476"/>
      <c r="T5" s="476"/>
      <c r="U5" s="476"/>
      <c r="V5" s="476"/>
      <c r="W5" s="496"/>
    </row>
    <row r="6" spans="3:23" ht="18" customHeight="1">
      <c r="C6" s="575"/>
      <c r="D6" s="576"/>
      <c r="E6" s="577"/>
      <c r="F6" s="504"/>
      <c r="G6" s="505"/>
      <c r="H6" s="521"/>
      <c r="I6" s="522"/>
      <c r="J6" s="522"/>
      <c r="K6" s="523"/>
      <c r="L6" s="477" t="s">
        <v>13</v>
      </c>
      <c r="M6" s="478"/>
      <c r="N6" s="478" t="s">
        <v>14</v>
      </c>
      <c r="O6" s="478"/>
      <c r="P6" s="495"/>
      <c r="Q6" s="476"/>
      <c r="R6" s="476"/>
      <c r="S6" s="476"/>
      <c r="T6" s="476"/>
      <c r="U6" s="476"/>
      <c r="V6" s="476"/>
      <c r="W6" s="496"/>
    </row>
    <row r="7" spans="3:23" ht="27.75" customHeight="1">
      <c r="C7" s="529" t="s">
        <v>57</v>
      </c>
      <c r="D7" s="532" t="s">
        <v>58</v>
      </c>
      <c r="E7" s="497"/>
      <c r="F7" s="504"/>
      <c r="G7" s="505"/>
      <c r="H7" s="521"/>
      <c r="I7" s="522"/>
      <c r="J7" s="522"/>
      <c r="K7" s="523"/>
      <c r="L7" s="2" t="s">
        <v>145</v>
      </c>
      <c r="M7" s="2" t="s">
        <v>0</v>
      </c>
      <c r="N7" s="514" t="s">
        <v>146</v>
      </c>
      <c r="O7" s="515"/>
      <c r="P7" s="6"/>
      <c r="Q7" s="7"/>
      <c r="R7" s="7"/>
      <c r="S7" s="7"/>
      <c r="T7" s="7"/>
      <c r="U7" s="7"/>
      <c r="V7" s="7"/>
      <c r="W7" s="25"/>
    </row>
    <row r="8" spans="3:23" ht="27.75" customHeight="1">
      <c r="C8" s="530"/>
      <c r="D8" s="533"/>
      <c r="E8" s="498"/>
      <c r="F8" s="504"/>
      <c r="G8" s="505"/>
      <c r="H8" s="521"/>
      <c r="I8" s="522"/>
      <c r="J8" s="522"/>
      <c r="K8" s="523"/>
      <c r="L8" s="3" t="s">
        <v>126</v>
      </c>
      <c r="M8" s="3" t="s">
        <v>126</v>
      </c>
      <c r="N8" s="3" t="s">
        <v>3</v>
      </c>
      <c r="O8" s="3" t="s">
        <v>3</v>
      </c>
      <c r="P8" s="8"/>
      <c r="Q8" s="9"/>
      <c r="R8" s="9"/>
      <c r="S8" s="9" t="s">
        <v>127</v>
      </c>
      <c r="T8" s="9"/>
      <c r="U8" s="9"/>
      <c r="V8" s="9"/>
      <c r="W8" s="19"/>
    </row>
    <row r="9" spans="3:23" ht="30" customHeight="1">
      <c r="C9" s="530"/>
      <c r="D9" s="533"/>
      <c r="E9" s="498"/>
      <c r="F9" s="504"/>
      <c r="G9" s="505"/>
      <c r="H9" s="521"/>
      <c r="I9" s="522"/>
      <c r="J9" s="522"/>
      <c r="K9" s="523"/>
      <c r="L9" s="481" t="s">
        <v>129</v>
      </c>
      <c r="M9" s="551" t="s">
        <v>130</v>
      </c>
      <c r="N9" s="15" t="s">
        <v>128</v>
      </c>
      <c r="O9" s="16" t="s">
        <v>131</v>
      </c>
      <c r="P9" s="8"/>
      <c r="Q9" s="9"/>
      <c r="R9" s="9"/>
      <c r="S9" s="146" t="s">
        <v>132</v>
      </c>
      <c r="T9" s="9"/>
      <c r="U9" s="9"/>
      <c r="V9" s="9"/>
      <c r="W9" s="19"/>
    </row>
    <row r="10" spans="3:23" ht="30" customHeight="1">
      <c r="C10" s="530"/>
      <c r="D10" s="533"/>
      <c r="E10" s="498"/>
      <c r="F10" s="504"/>
      <c r="G10" s="505"/>
      <c r="H10" s="521"/>
      <c r="I10" s="522"/>
      <c r="J10" s="522"/>
      <c r="K10" s="523"/>
      <c r="L10" s="482"/>
      <c r="M10" s="552"/>
      <c r="N10" s="527" t="s">
        <v>63</v>
      </c>
      <c r="O10" s="527" t="s">
        <v>63</v>
      </c>
      <c r="P10" s="8"/>
      <c r="Q10" s="9"/>
      <c r="R10" s="9"/>
      <c r="S10" s="9"/>
      <c r="T10" s="9"/>
      <c r="U10" s="9"/>
      <c r="V10" s="9"/>
      <c r="W10" s="19"/>
    </row>
    <row r="11" spans="3:23" ht="22.5" customHeight="1">
      <c r="C11" s="530"/>
      <c r="D11" s="533"/>
      <c r="E11" s="498"/>
      <c r="F11" s="504"/>
      <c r="G11" s="505"/>
      <c r="H11" s="521"/>
      <c r="I11" s="522"/>
      <c r="J11" s="522"/>
      <c r="K11" s="523"/>
      <c r="L11" s="516" t="s">
        <v>74</v>
      </c>
      <c r="M11" s="517"/>
      <c r="N11" s="527"/>
      <c r="O11" s="527"/>
      <c r="P11" s="8"/>
      <c r="Q11" s="9"/>
      <c r="R11" s="9"/>
      <c r="S11" s="9"/>
      <c r="T11" s="9"/>
      <c r="U11" s="9"/>
      <c r="V11" s="9"/>
      <c r="W11" s="19"/>
    </row>
    <row r="12" spans="3:23" ht="22.5" customHeight="1">
      <c r="C12" s="530"/>
      <c r="D12" s="533"/>
      <c r="E12" s="498"/>
      <c r="F12" s="504"/>
      <c r="G12" s="505"/>
      <c r="H12" s="521"/>
      <c r="I12" s="522"/>
      <c r="J12" s="522"/>
      <c r="K12" s="523"/>
      <c r="L12" s="479" t="str">
        <f>IF(L13+M13=D14+D16,"OK","Not")</f>
        <v>OK</v>
      </c>
      <c r="M12" s="480"/>
      <c r="N12" s="4"/>
      <c r="O12" s="4"/>
      <c r="P12" s="147"/>
      <c r="Q12" s="86"/>
      <c r="R12" s="86"/>
      <c r="S12" s="86"/>
      <c r="T12" s="86"/>
      <c r="U12" s="86"/>
      <c r="V12" s="86"/>
      <c r="W12" s="94"/>
    </row>
    <row r="13" spans="3:23" ht="33" customHeight="1">
      <c r="C13" s="531"/>
      <c r="D13" s="534"/>
      <c r="E13" s="499"/>
      <c r="F13" s="504"/>
      <c r="G13" s="505"/>
      <c r="H13" s="521"/>
      <c r="I13" s="522"/>
      <c r="J13" s="522"/>
      <c r="K13" s="523"/>
      <c r="L13" s="156">
        <f>IF('１職員配置・屋外遊戯場・設備'!L7&gt;D14,'１職員配置・屋外遊戯場・設備'!L7,D14)</f>
        <v>0</v>
      </c>
      <c r="M13" s="156">
        <f>D14+D16-L13</f>
        <v>0</v>
      </c>
      <c r="N13" s="5"/>
      <c r="O13" s="5"/>
      <c r="P13" s="87"/>
      <c r="Q13" s="483"/>
      <c r="R13" s="483"/>
      <c r="S13" s="483"/>
      <c r="T13" s="483"/>
      <c r="U13" s="483"/>
      <c r="V13" s="483"/>
      <c r="W13" s="148"/>
    </row>
    <row r="14" spans="3:23" ht="15" customHeight="1">
      <c r="C14" s="143" t="s">
        <v>4</v>
      </c>
      <c r="D14" s="570">
        <f>'１職員配置・屋外遊戯場・設備'!M34</f>
        <v>0</v>
      </c>
      <c r="E14" s="70" t="s">
        <v>5</v>
      </c>
      <c r="F14" s="504"/>
      <c r="G14" s="505"/>
      <c r="H14" s="521"/>
      <c r="I14" s="522"/>
      <c r="J14" s="522"/>
      <c r="K14" s="523"/>
      <c r="L14" s="490" t="s">
        <v>259</v>
      </c>
      <c r="M14" s="490" t="s">
        <v>147</v>
      </c>
      <c r="N14" s="474"/>
      <c r="O14" s="474"/>
      <c r="P14" s="484"/>
      <c r="Q14" s="485"/>
      <c r="R14" s="485"/>
      <c r="S14" s="485"/>
      <c r="T14" s="485"/>
      <c r="U14" s="485"/>
      <c r="V14" s="485"/>
      <c r="W14" s="486"/>
    </row>
    <row r="15" spans="3:23" ht="15" customHeight="1">
      <c r="C15" s="144"/>
      <c r="D15" s="571"/>
      <c r="E15" s="500">
        <f>SUM(D14:D17)</f>
        <v>0</v>
      </c>
      <c r="F15" s="504"/>
      <c r="G15" s="505"/>
      <c r="H15" s="521"/>
      <c r="I15" s="522"/>
      <c r="J15" s="522"/>
      <c r="K15" s="523"/>
      <c r="L15" s="491"/>
      <c r="M15" s="491"/>
      <c r="N15" s="475"/>
      <c r="O15" s="475"/>
      <c r="P15" s="487"/>
      <c r="Q15" s="488"/>
      <c r="R15" s="488"/>
      <c r="S15" s="488"/>
      <c r="T15" s="488"/>
      <c r="U15" s="488"/>
      <c r="V15" s="488"/>
      <c r="W15" s="489"/>
    </row>
    <row r="16" spans="3:23" ht="15" customHeight="1">
      <c r="C16" s="143" t="s">
        <v>6</v>
      </c>
      <c r="D16" s="570">
        <f>'１職員配置・屋外遊戯場・設備'!M35</f>
        <v>0</v>
      </c>
      <c r="E16" s="500"/>
      <c r="F16" s="504"/>
      <c r="G16" s="505"/>
      <c r="H16" s="521"/>
      <c r="I16" s="522"/>
      <c r="J16" s="522"/>
      <c r="K16" s="523"/>
      <c r="L16" s="91">
        <f>L13*3.3</f>
        <v>0</v>
      </c>
      <c r="M16" s="92">
        <f>M13*3.3</f>
        <v>0</v>
      </c>
      <c r="N16" s="474"/>
      <c r="O16" s="474"/>
      <c r="P16" s="484"/>
      <c r="Q16" s="485"/>
      <c r="R16" s="485"/>
      <c r="S16" s="485"/>
      <c r="T16" s="485"/>
      <c r="U16" s="485"/>
      <c r="V16" s="485"/>
      <c r="W16" s="486"/>
    </row>
    <row r="17" spans="3:23" ht="15" customHeight="1">
      <c r="C17" s="144"/>
      <c r="D17" s="571"/>
      <c r="E17" s="501"/>
      <c r="F17" s="504"/>
      <c r="G17" s="505"/>
      <c r="H17" s="521"/>
      <c r="I17" s="522"/>
      <c r="J17" s="522"/>
      <c r="K17" s="523"/>
      <c r="L17" s="88"/>
      <c r="M17" s="93"/>
      <c r="N17" s="475"/>
      <c r="O17" s="475"/>
      <c r="P17" s="487"/>
      <c r="Q17" s="488"/>
      <c r="R17" s="488"/>
      <c r="S17" s="488"/>
      <c r="T17" s="488"/>
      <c r="U17" s="488"/>
      <c r="V17" s="488"/>
      <c r="W17" s="489"/>
    </row>
    <row r="18" spans="3:23" ht="15" customHeight="1">
      <c r="C18" s="143" t="s">
        <v>7</v>
      </c>
      <c r="D18" s="570">
        <f>'１職員配置・屋外遊戯場・設備'!M36</f>
        <v>0</v>
      </c>
      <c r="E18" s="71" t="s">
        <v>8</v>
      </c>
      <c r="F18" s="504"/>
      <c r="G18" s="505"/>
      <c r="H18" s="521"/>
      <c r="I18" s="522"/>
      <c r="J18" s="522"/>
      <c r="K18" s="523"/>
      <c r="L18" s="474"/>
      <c r="M18" s="474"/>
      <c r="N18" s="89" t="s">
        <v>148</v>
      </c>
      <c r="O18" s="474"/>
      <c r="P18" s="6"/>
      <c r="Q18" s="7"/>
      <c r="R18" s="7"/>
      <c r="S18" s="7"/>
      <c r="T18" s="7"/>
      <c r="U18" s="7"/>
      <c r="V18" s="7"/>
      <c r="W18" s="25"/>
    </row>
    <row r="19" spans="3:23" ht="15" customHeight="1">
      <c r="C19" s="144"/>
      <c r="D19" s="571"/>
      <c r="E19" s="72">
        <f>SUM(D18:D19)</f>
        <v>0</v>
      </c>
      <c r="F19" s="504"/>
      <c r="G19" s="505"/>
      <c r="H19" s="521"/>
      <c r="I19" s="522"/>
      <c r="J19" s="522"/>
      <c r="K19" s="523"/>
      <c r="L19" s="475"/>
      <c r="M19" s="475"/>
      <c r="N19" s="90">
        <f>ROUNDDOWN(E19*1.98,2)</f>
        <v>0</v>
      </c>
      <c r="O19" s="475"/>
      <c r="P19" s="8"/>
      <c r="Q19" s="476"/>
      <c r="R19" s="476"/>
      <c r="S19" s="476"/>
      <c r="T19" s="476"/>
      <c r="U19" s="476"/>
      <c r="V19" s="476"/>
      <c r="W19" s="19"/>
    </row>
    <row r="20" spans="3:23" ht="15" customHeight="1">
      <c r="C20" s="474"/>
      <c r="D20" s="474"/>
      <c r="E20" s="474"/>
      <c r="F20" s="504"/>
      <c r="G20" s="505"/>
      <c r="H20" s="521"/>
      <c r="I20" s="522"/>
      <c r="J20" s="522"/>
      <c r="K20" s="523"/>
      <c r="L20" s="474"/>
      <c r="M20" s="474"/>
      <c r="N20" s="553"/>
      <c r="O20" s="474"/>
      <c r="P20" s="8"/>
      <c r="Q20" s="9" t="s">
        <v>161</v>
      </c>
      <c r="R20" s="86" t="s">
        <v>162</v>
      </c>
      <c r="S20" s="86"/>
      <c r="T20" s="155" t="s">
        <v>163</v>
      </c>
      <c r="U20" s="155"/>
      <c r="V20" s="155"/>
      <c r="W20" s="94"/>
    </row>
    <row r="21" spans="3:23" ht="15" customHeight="1">
      <c r="C21" s="475"/>
      <c r="D21" s="475"/>
      <c r="E21" s="475"/>
      <c r="F21" s="504"/>
      <c r="G21" s="505"/>
      <c r="H21" s="521"/>
      <c r="I21" s="522"/>
      <c r="J21" s="522"/>
      <c r="K21" s="523"/>
      <c r="L21" s="475"/>
      <c r="M21" s="475"/>
      <c r="N21" s="553"/>
      <c r="O21" s="475"/>
      <c r="P21" s="8"/>
      <c r="Q21" s="9"/>
      <c r="R21" s="152">
        <f>ROUNDDOWN((E19)*3.3,2)</f>
        <v>0</v>
      </c>
      <c r="S21" s="86" t="s">
        <v>164</v>
      </c>
      <c r="T21" s="155"/>
      <c r="U21" s="154">
        <f>R21</f>
        <v>0</v>
      </c>
      <c r="V21" s="155" t="s">
        <v>164</v>
      </c>
      <c r="W21" s="94"/>
    </row>
    <row r="22" spans="3:23" ht="15" customHeight="1">
      <c r="C22" s="474"/>
      <c r="D22" s="474"/>
      <c r="E22" s="474"/>
      <c r="F22" s="504"/>
      <c r="G22" s="505"/>
      <c r="H22" s="521"/>
      <c r="I22" s="522"/>
      <c r="J22" s="522"/>
      <c r="K22" s="523"/>
      <c r="L22" s="474"/>
      <c r="M22" s="474"/>
      <c r="N22" s="528"/>
      <c r="O22" s="474"/>
      <c r="P22" s="8"/>
      <c r="Q22" s="9" t="s">
        <v>165</v>
      </c>
      <c r="R22" s="153" t="s">
        <v>166</v>
      </c>
      <c r="S22" s="86"/>
      <c r="T22" s="86"/>
      <c r="U22" s="86"/>
      <c r="V22" s="86"/>
      <c r="W22" s="94"/>
    </row>
    <row r="23" spans="3:23" ht="15" customHeight="1">
      <c r="C23" s="475"/>
      <c r="D23" s="475"/>
      <c r="E23" s="475"/>
      <c r="F23" s="504"/>
      <c r="G23" s="505"/>
      <c r="H23" s="521"/>
      <c r="I23" s="522"/>
      <c r="J23" s="522"/>
      <c r="K23" s="523"/>
      <c r="L23" s="475"/>
      <c r="M23" s="475"/>
      <c r="N23" s="528"/>
      <c r="O23" s="475"/>
      <c r="P23" s="8"/>
      <c r="Q23" s="9"/>
      <c r="R23" s="151">
        <f>ROUNDDOWN(E21*3.3,2)</f>
        <v>0</v>
      </c>
      <c r="S23" s="86" t="s">
        <v>164</v>
      </c>
      <c r="T23" s="155" t="s">
        <v>167</v>
      </c>
      <c r="U23" s="149"/>
      <c r="V23" s="86"/>
      <c r="W23" s="94"/>
    </row>
    <row r="24" spans="3:23" ht="15" customHeight="1">
      <c r="C24" s="474"/>
      <c r="D24" s="474"/>
      <c r="E24" s="474"/>
      <c r="F24" s="504"/>
      <c r="G24" s="505"/>
      <c r="H24" s="521"/>
      <c r="I24" s="522"/>
      <c r="J24" s="522"/>
      <c r="K24" s="523"/>
      <c r="L24" s="474"/>
      <c r="M24" s="474"/>
      <c r="N24" s="528"/>
      <c r="O24" s="474"/>
      <c r="P24" s="8"/>
      <c r="Q24" s="158" t="s">
        <v>168</v>
      </c>
      <c r="R24" s="154">
        <f>IF($G$21&gt;=3,400+80*($G$21-3),IF($G$21&gt;=1,330+30*($G$21-1),$G$21*0))</f>
        <v>0</v>
      </c>
      <c r="S24" s="155" t="s">
        <v>164</v>
      </c>
      <c r="T24" s="155"/>
      <c r="U24" s="154">
        <f>IF(R$23&gt;R24,R$23,R$24)</f>
        <v>0</v>
      </c>
      <c r="V24" s="155" t="s">
        <v>164</v>
      </c>
      <c r="W24" s="94"/>
    </row>
    <row r="25" spans="3:23" ht="15" customHeight="1">
      <c r="C25" s="475"/>
      <c r="D25" s="475"/>
      <c r="E25" s="475"/>
      <c r="F25" s="504"/>
      <c r="G25" s="505"/>
      <c r="H25" s="521"/>
      <c r="I25" s="522"/>
      <c r="J25" s="522"/>
      <c r="K25" s="523"/>
      <c r="L25" s="475"/>
      <c r="M25" s="475"/>
      <c r="N25" s="528"/>
      <c r="O25" s="475"/>
      <c r="P25" s="10"/>
      <c r="Q25" s="17"/>
      <c r="R25" s="95"/>
      <c r="S25" s="86"/>
      <c r="T25" s="86"/>
      <c r="U25" s="86"/>
      <c r="V25" s="86"/>
      <c r="W25" s="94"/>
    </row>
    <row r="26" spans="3:23" ht="18.75" customHeight="1">
      <c r="C26" s="143" t="s">
        <v>1</v>
      </c>
      <c r="D26" s="70"/>
      <c r="E26" s="70"/>
      <c r="F26" s="504"/>
      <c r="G26" s="505"/>
      <c r="H26" s="521"/>
      <c r="I26" s="522"/>
      <c r="J26" s="522"/>
      <c r="K26" s="523"/>
      <c r="L26" s="75" t="s">
        <v>149</v>
      </c>
      <c r="M26" s="75" t="s">
        <v>150</v>
      </c>
      <c r="N26" s="76" t="s">
        <v>151</v>
      </c>
      <c r="O26" s="474"/>
      <c r="P26" s="77"/>
      <c r="Q26" s="74" t="s">
        <v>169</v>
      </c>
      <c r="R26" s="74"/>
      <c r="S26" s="74"/>
      <c r="T26" s="74"/>
      <c r="U26" s="78"/>
      <c r="V26" s="79" t="s">
        <v>164</v>
      </c>
      <c r="W26" s="96"/>
    </row>
    <row r="27" spans="3:23" s="14" customFormat="1" ht="18.75" customHeight="1" thickBot="1">
      <c r="C27" s="145" t="s">
        <v>152</v>
      </c>
      <c r="D27" s="73">
        <f>SUM(D14:D19)</f>
        <v>0</v>
      </c>
      <c r="E27" s="73">
        <f>SUM(E14:E19)</f>
        <v>0</v>
      </c>
      <c r="F27" s="506"/>
      <c r="G27" s="507"/>
      <c r="H27" s="524"/>
      <c r="I27" s="525"/>
      <c r="J27" s="525"/>
      <c r="K27" s="526"/>
      <c r="L27" s="80">
        <f>L16</f>
        <v>0</v>
      </c>
      <c r="M27" s="80">
        <f>M16</f>
        <v>0</v>
      </c>
      <c r="N27" s="81">
        <f>N19</f>
        <v>0</v>
      </c>
      <c r="O27" s="475"/>
      <c r="P27" s="82"/>
      <c r="Q27" s="83"/>
      <c r="R27" s="83"/>
      <c r="S27" s="83"/>
      <c r="T27" s="83"/>
      <c r="U27" s="84">
        <f>U21+U24</f>
        <v>0</v>
      </c>
      <c r="V27" s="85"/>
      <c r="W27" s="97"/>
    </row>
    <row r="28" spans="3:23" ht="20.25" customHeight="1" thickTop="1">
      <c r="C28" s="564"/>
      <c r="D28" s="565"/>
      <c r="E28" s="565"/>
      <c r="F28" s="565"/>
      <c r="G28" s="565"/>
      <c r="H28" s="565"/>
      <c r="I28" s="565"/>
      <c r="J28" s="565"/>
      <c r="K28" s="565"/>
      <c r="L28" s="565"/>
      <c r="M28" s="565"/>
      <c r="N28" s="565"/>
      <c r="O28" s="565"/>
      <c r="P28" s="565"/>
      <c r="Q28" s="565"/>
      <c r="R28" s="565"/>
      <c r="S28" s="565"/>
      <c r="T28" s="565"/>
      <c r="U28" s="565"/>
      <c r="V28" s="565"/>
      <c r="W28" s="566"/>
    </row>
    <row r="29" spans="3:23" ht="20.25" customHeight="1">
      <c r="C29" s="567"/>
      <c r="D29" s="568"/>
      <c r="E29" s="568"/>
      <c r="F29" s="568"/>
      <c r="G29" s="568"/>
      <c r="H29" s="568"/>
      <c r="I29" s="568"/>
      <c r="J29" s="568"/>
      <c r="K29" s="568"/>
      <c r="L29" s="568"/>
      <c r="M29" s="568"/>
      <c r="N29" s="568"/>
      <c r="O29" s="568"/>
      <c r="P29" s="568"/>
      <c r="Q29" s="568"/>
      <c r="R29" s="568"/>
      <c r="S29" s="568"/>
      <c r="T29" s="568"/>
      <c r="U29" s="568"/>
      <c r="V29" s="568"/>
      <c r="W29" s="569"/>
    </row>
    <row r="30" spans="3:23" ht="20.25" customHeight="1">
      <c r="C30" s="541" t="s">
        <v>134</v>
      </c>
      <c r="D30" s="542"/>
      <c r="E30" s="542"/>
      <c r="F30" s="542"/>
      <c r="G30" s="543"/>
      <c r="H30" s="535"/>
      <c r="I30" s="536"/>
      <c r="J30" s="536"/>
      <c r="K30" s="536"/>
      <c r="L30" s="536"/>
      <c r="M30" s="536"/>
      <c r="N30" s="536"/>
      <c r="O30" s="537"/>
      <c r="P30" s="578" t="s">
        <v>153</v>
      </c>
      <c r="Q30" s="579"/>
      <c r="R30" s="579"/>
      <c r="S30" s="579"/>
      <c r="T30" s="579"/>
      <c r="U30" s="579"/>
      <c r="V30" s="579"/>
      <c r="W30" s="580"/>
    </row>
    <row r="31" spans="3:23" ht="20.25" customHeight="1">
      <c r="C31" s="544"/>
      <c r="D31" s="545"/>
      <c r="E31" s="545"/>
      <c r="F31" s="545"/>
      <c r="G31" s="546"/>
      <c r="H31" s="538"/>
      <c r="I31" s="539"/>
      <c r="J31" s="539"/>
      <c r="K31" s="539"/>
      <c r="L31" s="539"/>
      <c r="M31" s="539"/>
      <c r="N31" s="539"/>
      <c r="O31" s="540"/>
      <c r="P31" s="581">
        <f>U27</f>
        <v>0</v>
      </c>
      <c r="Q31" s="582"/>
      <c r="R31" s="582"/>
      <c r="S31" s="582"/>
      <c r="T31" s="582"/>
      <c r="U31" s="582"/>
      <c r="V31" s="582"/>
      <c r="W31" s="583"/>
    </row>
    <row r="32" spans="3:23" ht="22.5" customHeight="1">
      <c r="C32" s="547" t="s">
        <v>20</v>
      </c>
      <c r="D32" s="542"/>
      <c r="E32" s="542"/>
      <c r="F32" s="542"/>
      <c r="G32" s="543"/>
      <c r="H32" s="535"/>
      <c r="I32" s="536"/>
      <c r="J32" s="536"/>
      <c r="K32" s="537"/>
      <c r="L32" s="98" t="s">
        <v>154</v>
      </c>
      <c r="M32" s="98" t="s">
        <v>155</v>
      </c>
      <c r="N32" s="560" t="s">
        <v>156</v>
      </c>
      <c r="O32" s="561"/>
      <c r="P32" s="554"/>
      <c r="Q32" s="536"/>
      <c r="R32" s="536"/>
      <c r="S32" s="536"/>
      <c r="T32" s="536"/>
      <c r="U32" s="536"/>
      <c r="V32" s="536"/>
      <c r="W32" s="555"/>
    </row>
    <row r="33" spans="3:23" ht="22.5" customHeight="1" thickBot="1">
      <c r="C33" s="548"/>
      <c r="D33" s="549"/>
      <c r="E33" s="549"/>
      <c r="F33" s="549"/>
      <c r="G33" s="550"/>
      <c r="H33" s="556"/>
      <c r="I33" s="557"/>
      <c r="J33" s="557"/>
      <c r="K33" s="559"/>
      <c r="L33" s="99">
        <f>L27</f>
        <v>0</v>
      </c>
      <c r="M33" s="99">
        <f>M27</f>
        <v>0</v>
      </c>
      <c r="N33" s="562">
        <f>N27+O27</f>
        <v>0</v>
      </c>
      <c r="O33" s="563"/>
      <c r="P33" s="556"/>
      <c r="Q33" s="557"/>
      <c r="R33" s="557"/>
      <c r="S33" s="557"/>
      <c r="T33" s="557"/>
      <c r="U33" s="557"/>
      <c r="V33" s="557"/>
      <c r="W33" s="558"/>
    </row>
    <row r="34" ht="29.25" customHeight="1" thickTop="1">
      <c r="H34" s="11"/>
    </row>
    <row r="35" spans="8:12" ht="14.25">
      <c r="H35" s="11"/>
      <c r="L35" s="53"/>
    </row>
    <row r="36" spans="8:18" ht="14.25" customHeight="1">
      <c r="H36" s="11"/>
      <c r="R36" s="54"/>
    </row>
    <row r="37" ht="14.25" customHeight="1">
      <c r="H37" s="11"/>
    </row>
    <row r="38" ht="14.25" customHeight="1">
      <c r="H38" s="11"/>
    </row>
    <row r="39" ht="14.25" customHeight="1">
      <c r="H39" s="11"/>
    </row>
    <row r="40" ht="14.25" customHeight="1">
      <c r="H40" s="11"/>
    </row>
    <row r="41" ht="14.25" customHeight="1">
      <c r="H41" s="11"/>
    </row>
    <row r="42" ht="14.25" customHeight="1">
      <c r="H42" s="11"/>
    </row>
    <row r="43" ht="14.25" customHeight="1">
      <c r="H43" s="11"/>
    </row>
    <row r="44" ht="14.25">
      <c r="H44" s="11"/>
    </row>
  </sheetData>
  <sheetProtection/>
  <mergeCells count="69">
    <mergeCell ref="C3:E6"/>
    <mergeCell ref="H3:W3"/>
    <mergeCell ref="P4:W6"/>
    <mergeCell ref="L5:N5"/>
    <mergeCell ref="L6:M6"/>
    <mergeCell ref="N6:O6"/>
    <mergeCell ref="C7:C13"/>
    <mergeCell ref="D7:D13"/>
    <mergeCell ref="E7:E13"/>
    <mergeCell ref="N7:O7"/>
    <mergeCell ref="L9:L10"/>
    <mergeCell ref="M9:M10"/>
    <mergeCell ref="N10:N11"/>
    <mergeCell ref="O10:O11"/>
    <mergeCell ref="O20:O21"/>
    <mergeCell ref="P16:W17"/>
    <mergeCell ref="L11:M11"/>
    <mergeCell ref="L12:M12"/>
    <mergeCell ref="Q13:V13"/>
    <mergeCell ref="D14:D15"/>
    <mergeCell ref="L14:L15"/>
    <mergeCell ref="M14:M15"/>
    <mergeCell ref="N14:N15"/>
    <mergeCell ref="M18:M19"/>
    <mergeCell ref="O14:O15"/>
    <mergeCell ref="P14:W15"/>
    <mergeCell ref="E15:E17"/>
    <mergeCell ref="D16:D17"/>
    <mergeCell ref="N16:N17"/>
    <mergeCell ref="O16:O17"/>
    <mergeCell ref="D22:D23"/>
    <mergeCell ref="L22:L23"/>
    <mergeCell ref="O18:O19"/>
    <mergeCell ref="Q19:S19"/>
    <mergeCell ref="T19:V19"/>
    <mergeCell ref="D20:D21"/>
    <mergeCell ref="L20:L21"/>
    <mergeCell ref="M20:M21"/>
    <mergeCell ref="D18:D19"/>
    <mergeCell ref="L18:L19"/>
    <mergeCell ref="C32:G33"/>
    <mergeCell ref="H32:K33"/>
    <mergeCell ref="N32:O32"/>
    <mergeCell ref="P32:W33"/>
    <mergeCell ref="N33:O33"/>
    <mergeCell ref="C30:G31"/>
    <mergeCell ref="H30:O31"/>
    <mergeCell ref="P30:W30"/>
    <mergeCell ref="P31:W31"/>
    <mergeCell ref="C28:W29"/>
    <mergeCell ref="F3:G27"/>
    <mergeCell ref="H4:O4"/>
    <mergeCell ref="H5:K27"/>
    <mergeCell ref="N20:N21"/>
    <mergeCell ref="N22:N23"/>
    <mergeCell ref="N24:N25"/>
    <mergeCell ref="M22:M23"/>
    <mergeCell ref="D24:D25"/>
    <mergeCell ref="L24:L25"/>
    <mergeCell ref="O26:O27"/>
    <mergeCell ref="C20:C21"/>
    <mergeCell ref="E20:E21"/>
    <mergeCell ref="C22:C23"/>
    <mergeCell ref="E22:E23"/>
    <mergeCell ref="C24:C25"/>
    <mergeCell ref="E24:E25"/>
    <mergeCell ref="O22:O23"/>
    <mergeCell ref="O24:O25"/>
    <mergeCell ref="M24:M25"/>
  </mergeCells>
  <printOptions/>
  <pageMargins left="0.75" right="0.16" top="0.78" bottom="0.35433070866141736" header="0.6" footer="0.11811023622047245"/>
  <pageSetup fitToHeight="0" fitToWidth="1" horizontalDpi="600" verticalDpi="600" orientation="landscape" paperSize="9"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樋渡　健太郎</cp:lastModifiedBy>
  <cp:lastPrinted>2024-01-10T01:33:04Z</cp:lastPrinted>
  <dcterms:created xsi:type="dcterms:W3CDTF">2010-09-10T01:33:39Z</dcterms:created>
  <dcterms:modified xsi:type="dcterms:W3CDTF">2024-03-11T05:35:59Z</dcterms:modified>
  <cp:category/>
  <cp:version/>
  <cp:contentType/>
  <cp:contentStatus/>
</cp:coreProperties>
</file>