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LS520D935\homes\kansen\10 感染症対策課\２１新型コロナウイルスワクチン接種体制確保事業\06-2 接種料請求・支払事務\個別促進事業\様式\"/>
    </mc:Choice>
  </mc:AlternateContent>
  <xr:revisionPtr revIDLastSave="0" documentId="13_ncr:1_{A0A5E024-545B-4000-B13A-6C88A79F9DD1}" xr6:coauthVersionLast="47" xr6:coauthVersionMax="47" xr10:uidLastSave="{00000000-0000-0000-0000-000000000000}"/>
  <bookViews>
    <workbookView xWindow="-96" yWindow="-96" windowWidth="17472" windowHeight="11112" activeTab="1" xr2:uid="{00000000-000D-0000-FFFF-FFFF00000000}"/>
  </bookViews>
  <sheets>
    <sheet name="記入例" sheetId="2" r:id="rId1"/>
    <sheet name="1月１日～３月3日 " sheetId="1" r:id="rId2"/>
  </sheets>
  <definedNames>
    <definedName name="_xlnm._FilterDatabase" localSheetId="1" hidden="1">'1月１日～３月3日 '!$A$8:$N$39</definedName>
    <definedName name="_xlnm._FilterDatabase" localSheetId="0" hidden="1">記入例!$A$8:$N$39</definedName>
    <definedName name="_xlnm.Print_Area" localSheetId="1">'1月１日～３月3日 '!$A$1:$P$102</definedName>
    <definedName name="_xlnm.Print_Area" localSheetId="0">記入例!$A$1:$P$102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1" l="1"/>
  <c r="I84" i="1"/>
  <c r="G70" i="1"/>
  <c r="J45" i="1"/>
  <c r="G28" i="1"/>
  <c r="L42" i="1"/>
  <c r="J42" i="1"/>
  <c r="F83" i="1" s="1"/>
  <c r="C76" i="2"/>
  <c r="C77" i="2" s="1"/>
  <c r="C78" i="2" s="1"/>
  <c r="C79" i="2" s="1"/>
  <c r="C80" i="2" s="1"/>
  <c r="C81" i="2" s="1"/>
  <c r="C82" i="2" s="1"/>
  <c r="C83" i="2" s="1"/>
  <c r="L52" i="2"/>
  <c r="I43" i="2"/>
  <c r="H43" i="2"/>
  <c r="G43" i="2"/>
  <c r="F43" i="2"/>
  <c r="E43" i="2"/>
  <c r="D43" i="2"/>
  <c r="C43" i="2"/>
  <c r="L41" i="2"/>
  <c r="J41" i="2"/>
  <c r="F83" i="2" s="1"/>
  <c r="I39" i="2"/>
  <c r="H39" i="2"/>
  <c r="G39" i="2"/>
  <c r="F39" i="2"/>
  <c r="E39" i="2"/>
  <c r="D39" i="2"/>
  <c r="C39" i="2"/>
  <c r="L37" i="2"/>
  <c r="J37" i="2"/>
  <c r="K37" i="2" s="1"/>
  <c r="I35" i="2"/>
  <c r="H35" i="2"/>
  <c r="G35" i="2"/>
  <c r="F35" i="2"/>
  <c r="E35" i="2"/>
  <c r="D35" i="2"/>
  <c r="C35" i="2"/>
  <c r="L33" i="2"/>
  <c r="J33" i="2"/>
  <c r="I31" i="2"/>
  <c r="H31" i="2"/>
  <c r="G31" i="2"/>
  <c r="F31" i="2"/>
  <c r="E31" i="2"/>
  <c r="D31" i="2"/>
  <c r="C31" i="2"/>
  <c r="L29" i="2"/>
  <c r="J29" i="2"/>
  <c r="K29" i="2" s="1"/>
  <c r="I27" i="2"/>
  <c r="H27" i="2"/>
  <c r="G27" i="2"/>
  <c r="F27" i="2"/>
  <c r="E27" i="2"/>
  <c r="D27" i="2"/>
  <c r="C27" i="2"/>
  <c r="L25" i="2"/>
  <c r="J25" i="2"/>
  <c r="F79" i="2" s="1"/>
  <c r="I23" i="2"/>
  <c r="H23" i="2"/>
  <c r="G23" i="2"/>
  <c r="F23" i="2"/>
  <c r="E23" i="2"/>
  <c r="D23" i="2"/>
  <c r="C23" i="2"/>
  <c r="L21" i="2"/>
  <c r="J21" i="2"/>
  <c r="K21" i="2" s="1"/>
  <c r="I19" i="2"/>
  <c r="H19" i="2"/>
  <c r="G19" i="2"/>
  <c r="F19" i="2"/>
  <c r="E19" i="2"/>
  <c r="D19" i="2"/>
  <c r="C19" i="2"/>
  <c r="L17" i="2"/>
  <c r="J17" i="2"/>
  <c r="I15" i="2"/>
  <c r="H15" i="2"/>
  <c r="G15" i="2"/>
  <c r="F15" i="2"/>
  <c r="E15" i="2"/>
  <c r="D15" i="2"/>
  <c r="C15" i="2"/>
  <c r="L13" i="2"/>
  <c r="J13" i="2"/>
  <c r="K13" i="2" s="1"/>
  <c r="I11" i="2"/>
  <c r="H11" i="2"/>
  <c r="G11" i="2"/>
  <c r="F11" i="2"/>
  <c r="E11" i="2"/>
  <c r="D11" i="2"/>
  <c r="C11" i="2"/>
  <c r="L9" i="2"/>
  <c r="K9" i="2"/>
  <c r="J9" i="2"/>
  <c r="F75" i="2" s="1"/>
  <c r="D8" i="2"/>
  <c r="E8" i="2" s="1"/>
  <c r="F8" i="2" s="1"/>
  <c r="G8" i="2" s="1"/>
  <c r="H8" i="2" s="1"/>
  <c r="I8" i="2" s="1"/>
  <c r="C12" i="2" s="1"/>
  <c r="D12" i="2" s="1"/>
  <c r="E12" i="2" s="1"/>
  <c r="F12" i="2" s="1"/>
  <c r="G12" i="2" s="1"/>
  <c r="H12" i="2" s="1"/>
  <c r="I12" i="2" s="1"/>
  <c r="C16" i="2" s="1"/>
  <c r="D16" i="2" s="1"/>
  <c r="E16" i="2" s="1"/>
  <c r="F16" i="2" s="1"/>
  <c r="G16" i="2" s="1"/>
  <c r="H16" i="2" s="1"/>
  <c r="I16" i="2" s="1"/>
  <c r="C20" i="2" s="1"/>
  <c r="D20" i="2" s="1"/>
  <c r="E20" i="2" s="1"/>
  <c r="F20" i="2" s="1"/>
  <c r="G20" i="2" s="1"/>
  <c r="H20" i="2" s="1"/>
  <c r="I20" i="2" s="1"/>
  <c r="C24" i="2" s="1"/>
  <c r="D24" i="2" s="1"/>
  <c r="E24" i="2" s="1"/>
  <c r="F24" i="2" s="1"/>
  <c r="G24" i="2" s="1"/>
  <c r="H24" i="2" s="1"/>
  <c r="I24" i="2" s="1"/>
  <c r="C28" i="2" s="1"/>
  <c r="D28" i="2" s="1"/>
  <c r="E28" i="2" s="1"/>
  <c r="F28" i="2" s="1"/>
  <c r="G28" i="2" s="1"/>
  <c r="H28" i="2" s="1"/>
  <c r="I28" i="2" s="1"/>
  <c r="C32" i="2" s="1"/>
  <c r="D32" i="2" s="1"/>
  <c r="E32" i="2" s="1"/>
  <c r="F32" i="2" s="1"/>
  <c r="G32" i="2" s="1"/>
  <c r="H32" i="2" s="1"/>
  <c r="I32" i="2" s="1"/>
  <c r="C36" i="2" s="1"/>
  <c r="D36" i="2" s="1"/>
  <c r="E36" i="2" s="1"/>
  <c r="F36" i="2" s="1"/>
  <c r="G36" i="2" s="1"/>
  <c r="H36" i="2" s="1"/>
  <c r="I36" i="2" s="1"/>
  <c r="C40" i="2" s="1"/>
  <c r="D40" i="2" s="1"/>
  <c r="E40" i="2" s="1"/>
  <c r="F40" i="2" s="1"/>
  <c r="G40" i="2" s="1"/>
  <c r="H40" i="2" s="1"/>
  <c r="I40" i="2" s="1"/>
  <c r="K42" i="1" l="1"/>
  <c r="O43" i="1" s="1"/>
  <c r="F78" i="2"/>
  <c r="F82" i="2"/>
  <c r="O14" i="2"/>
  <c r="K17" i="2"/>
  <c r="O18" i="2" s="1"/>
  <c r="O22" i="2"/>
  <c r="K25" i="2"/>
  <c r="O26" i="2" s="1"/>
  <c r="O30" i="2"/>
  <c r="K33" i="2"/>
  <c r="O34" i="2" s="1"/>
  <c r="O38" i="2"/>
  <c r="K41" i="2"/>
  <c r="O42" i="2" s="1"/>
  <c r="F77" i="2"/>
  <c r="F81" i="2"/>
  <c r="F76" i="2"/>
  <c r="F80" i="2"/>
  <c r="J45" i="2"/>
  <c r="C76" i="1"/>
  <c r="C77" i="1" s="1"/>
  <c r="C78" i="1" s="1"/>
  <c r="C79" i="1" s="1"/>
  <c r="C80" i="1" s="1"/>
  <c r="C81" i="1" s="1"/>
  <c r="C82" i="1" s="1"/>
  <c r="C83" i="1" s="1"/>
  <c r="L52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L37" i="1"/>
  <c r="J37" i="1"/>
  <c r="K37" i="1" s="1"/>
  <c r="O38" i="1" s="1"/>
  <c r="I35" i="1"/>
  <c r="H35" i="1"/>
  <c r="G35" i="1"/>
  <c r="F35" i="1"/>
  <c r="E35" i="1"/>
  <c r="D35" i="1"/>
  <c r="C35" i="1"/>
  <c r="L33" i="1"/>
  <c r="J33" i="1"/>
  <c r="K33" i="1" s="1"/>
  <c r="O34" i="1" s="1"/>
  <c r="I31" i="1"/>
  <c r="H31" i="1"/>
  <c r="G31" i="1"/>
  <c r="F31" i="1"/>
  <c r="E31" i="1"/>
  <c r="D31" i="1"/>
  <c r="C31" i="1"/>
  <c r="L29" i="1"/>
  <c r="J29" i="1"/>
  <c r="F80" i="1" s="1"/>
  <c r="I27" i="1"/>
  <c r="H27" i="1"/>
  <c r="G27" i="1"/>
  <c r="F27" i="1"/>
  <c r="E27" i="1"/>
  <c r="D27" i="1"/>
  <c r="C27" i="1"/>
  <c r="L25" i="1"/>
  <c r="J25" i="1"/>
  <c r="F79" i="1" s="1"/>
  <c r="I23" i="1"/>
  <c r="H23" i="1"/>
  <c r="G23" i="1"/>
  <c r="F23" i="1"/>
  <c r="E23" i="1"/>
  <c r="D23" i="1"/>
  <c r="C23" i="1"/>
  <c r="L21" i="1"/>
  <c r="J21" i="1"/>
  <c r="K21" i="1" s="1"/>
  <c r="O22" i="1" s="1"/>
  <c r="I19" i="1"/>
  <c r="H19" i="1"/>
  <c r="G19" i="1"/>
  <c r="F19" i="1"/>
  <c r="E19" i="1"/>
  <c r="D19" i="1"/>
  <c r="C19" i="1"/>
  <c r="L17" i="1"/>
  <c r="J17" i="1"/>
  <c r="K17" i="1" s="1"/>
  <c r="I15" i="1"/>
  <c r="H15" i="1"/>
  <c r="G15" i="1"/>
  <c r="F15" i="1"/>
  <c r="E15" i="1"/>
  <c r="D15" i="1"/>
  <c r="C15" i="1"/>
  <c r="L13" i="1"/>
  <c r="J13" i="1"/>
  <c r="F76" i="1" s="1"/>
  <c r="I11" i="1"/>
  <c r="H11" i="1"/>
  <c r="G11" i="1"/>
  <c r="F11" i="1"/>
  <c r="E11" i="1"/>
  <c r="D11" i="1"/>
  <c r="C11" i="1"/>
  <c r="L9" i="1"/>
  <c r="J9" i="1"/>
  <c r="D8" i="1"/>
  <c r="E8" i="1" s="1"/>
  <c r="F8" i="1" s="1"/>
  <c r="G8" i="1" s="1"/>
  <c r="H8" i="1" s="1"/>
  <c r="I8" i="1" s="1"/>
  <c r="C12" i="1" s="1"/>
  <c r="D12" i="1" s="1"/>
  <c r="E12" i="1" s="1"/>
  <c r="F12" i="1" s="1"/>
  <c r="G12" i="1" s="1"/>
  <c r="H12" i="1" s="1"/>
  <c r="I12" i="1" s="1"/>
  <c r="C16" i="1" s="1"/>
  <c r="D16" i="1" s="1"/>
  <c r="E16" i="1" s="1"/>
  <c r="F16" i="1" s="1"/>
  <c r="G16" i="1" s="1"/>
  <c r="H16" i="1" s="1"/>
  <c r="I16" i="1" s="1"/>
  <c r="C20" i="1" s="1"/>
  <c r="D20" i="1" s="1"/>
  <c r="E20" i="1" s="1"/>
  <c r="F20" i="1" s="1"/>
  <c r="G20" i="1" s="1"/>
  <c r="H20" i="1" s="1"/>
  <c r="I20" i="1" s="1"/>
  <c r="C24" i="1" s="1"/>
  <c r="D24" i="1" s="1"/>
  <c r="E24" i="1" s="1"/>
  <c r="F24" i="1" s="1"/>
  <c r="G24" i="1" s="1"/>
  <c r="H24" i="1" s="1"/>
  <c r="I24" i="1" s="1"/>
  <c r="C28" i="1" s="1"/>
  <c r="D28" i="1" s="1"/>
  <c r="E28" i="1" s="1"/>
  <c r="F28" i="1" s="1"/>
  <c r="H28" i="1" s="1"/>
  <c r="I28" i="1" s="1"/>
  <c r="C32" i="1" s="1"/>
  <c r="D32" i="1" s="1"/>
  <c r="E32" i="1" s="1"/>
  <c r="F32" i="1" s="1"/>
  <c r="G32" i="1" s="1"/>
  <c r="H32" i="1" s="1"/>
  <c r="I32" i="1" s="1"/>
  <c r="C36" i="1" s="1"/>
  <c r="D36" i="1" s="1"/>
  <c r="E36" i="1" s="1"/>
  <c r="F36" i="1" s="1"/>
  <c r="G36" i="1" s="1"/>
  <c r="H36" i="1" s="1"/>
  <c r="I36" i="1" s="1"/>
  <c r="C41" i="1" s="1"/>
  <c r="D41" i="1" s="1"/>
  <c r="E41" i="1" s="1"/>
  <c r="F41" i="1" s="1"/>
  <c r="G41" i="1" s="1"/>
  <c r="H41" i="1" s="1"/>
  <c r="I41" i="1" s="1"/>
  <c r="F84" i="2" l="1"/>
  <c r="G70" i="2"/>
  <c r="I81" i="2" s="1"/>
  <c r="K25" i="1"/>
  <c r="O26" i="1" s="1"/>
  <c r="F81" i="1"/>
  <c r="F75" i="1"/>
  <c r="F82" i="1"/>
  <c r="O18" i="1"/>
  <c r="F78" i="1"/>
  <c r="I80" i="2"/>
  <c r="I76" i="2"/>
  <c r="I82" i="2"/>
  <c r="I78" i="2"/>
  <c r="I83" i="2"/>
  <c r="I79" i="2"/>
  <c r="I75" i="2"/>
  <c r="K9" i="1"/>
  <c r="F77" i="1"/>
  <c r="K13" i="1"/>
  <c r="O14" i="1" s="1"/>
  <c r="K29" i="1"/>
  <c r="O30" i="1" s="1"/>
  <c r="I77" i="2" l="1"/>
  <c r="I83" i="1"/>
  <c r="I85" i="2"/>
  <c r="I84" i="2"/>
  <c r="F64" i="2" s="1"/>
  <c r="I76" i="1" l="1"/>
  <c r="I77" i="1"/>
  <c r="I80" i="1"/>
  <c r="I75" i="1"/>
  <c r="I81" i="1"/>
  <c r="I78" i="1"/>
  <c r="I79" i="1"/>
  <c r="I82" i="1"/>
  <c r="I85" i="1" l="1"/>
  <c r="F64" i="1"/>
</calcChain>
</file>

<file path=xl/sharedStrings.xml><?xml version="1.0" encoding="utf-8"?>
<sst xmlns="http://schemas.openxmlformats.org/spreadsheetml/2006/main" count="160" uniqueCount="62">
  <si>
    <t>所　　在　　地</t>
    <rPh sb="0" eb="1">
      <t>ショ</t>
    </rPh>
    <rPh sb="3" eb="4">
      <t>ザイ</t>
    </rPh>
    <rPh sb="6" eb="7">
      <t>チ</t>
    </rPh>
    <phoneticPr fontId="3"/>
  </si>
  <si>
    <t>様式１－２（第４条関係）</t>
    <rPh sb="0" eb="2">
      <t>ヨウシキ</t>
    </rPh>
    <rPh sb="6" eb="7">
      <t>ダイ</t>
    </rPh>
    <rPh sb="8" eb="9">
      <t>ジョウ</t>
    </rPh>
    <rPh sb="9" eb="11">
      <t>カンケイ</t>
    </rPh>
    <phoneticPr fontId="3"/>
  </si>
  <si>
    <t>医療機関等名称</t>
    <phoneticPr fontId="3"/>
  </si>
  <si>
    <t>　新型コロナワクチン接種の実績報告書（診療所）</t>
    <rPh sb="1" eb="3">
      <t>シンガタ</t>
    </rPh>
    <rPh sb="10" eb="12">
      <t>セッシュ</t>
    </rPh>
    <rPh sb="13" eb="15">
      <t>ジッセキ</t>
    </rPh>
    <rPh sb="15" eb="18">
      <t>ホウコクショ</t>
    </rPh>
    <rPh sb="19" eb="22">
      <t>シンリョウジョ</t>
    </rPh>
    <phoneticPr fontId="3"/>
  </si>
  <si>
    <t>　　下記のとおり、新型コロナワクチンの接種を行ったので報告する。</t>
    <rPh sb="2" eb="4">
      <t>カキ</t>
    </rPh>
    <rPh sb="9" eb="11">
      <t>シンガタ</t>
    </rPh>
    <rPh sb="19" eb="21">
      <t>セッシュ</t>
    </rPh>
    <rPh sb="22" eb="23">
      <t>オコナ</t>
    </rPh>
    <rPh sb="27" eb="29">
      <t>ホウコク</t>
    </rPh>
    <phoneticPr fontId="3"/>
  </si>
  <si>
    <t>　　※本様式において「時間外等」は、時間外の他に、夜間・休日を指す。</t>
    <rPh sb="3" eb="4">
      <t>ホン</t>
    </rPh>
    <rPh sb="4" eb="6">
      <t>ヨウシキ</t>
    </rPh>
    <rPh sb="11" eb="13">
      <t>ジカン</t>
    </rPh>
    <rPh sb="13" eb="15">
      <t>ガイトウ</t>
    </rPh>
    <rPh sb="18" eb="21">
      <t>ジカンガイ</t>
    </rPh>
    <rPh sb="22" eb="23">
      <t>ホカ</t>
    </rPh>
    <rPh sb="25" eb="27">
      <t>ヤカン</t>
    </rPh>
    <rPh sb="28" eb="30">
      <t>キュウジツ</t>
    </rPh>
    <rPh sb="31" eb="32">
      <t>サ</t>
    </rPh>
    <phoneticPr fontId="3"/>
  </si>
  <si>
    <t>週の接種回数</t>
    <rPh sb="0" eb="1">
      <t>シュウ</t>
    </rPh>
    <rPh sb="2" eb="4">
      <t>セッシュ</t>
    </rPh>
    <rPh sb="4" eb="6">
      <t>カイスウ</t>
    </rPh>
    <phoneticPr fontId="3"/>
  </si>
  <si>
    <t>週の回数区分</t>
    <rPh sb="0" eb="1">
      <t>シュウ</t>
    </rPh>
    <rPh sb="2" eb="4">
      <t>カイスウ</t>
    </rPh>
    <rPh sb="4" eb="6">
      <t>クブン</t>
    </rPh>
    <phoneticPr fontId="3"/>
  </si>
  <si>
    <t>週のうち、時間外等の接種体制の実施</t>
    <rPh sb="0" eb="1">
      <t>シュウ</t>
    </rPh>
    <rPh sb="5" eb="8">
      <t>ジカンガイ</t>
    </rPh>
    <rPh sb="8" eb="9">
      <t>トウ</t>
    </rPh>
    <rPh sb="10" eb="12">
      <t>セッシュ</t>
    </rPh>
    <rPh sb="12" eb="14">
      <t>タイセイ</t>
    </rPh>
    <rPh sb="15" eb="17">
      <t>ジッシ</t>
    </rPh>
    <phoneticPr fontId="3"/>
  </si>
  <si>
    <t>備考</t>
    <rPh sb="0" eb="2">
      <t>ビコウ</t>
    </rPh>
    <phoneticPr fontId="3"/>
  </si>
  <si>
    <t>（月）</t>
    <rPh sb="1" eb="2">
      <t>ゲツ</t>
    </rPh>
    <phoneticPr fontId="3"/>
  </si>
  <si>
    <t>（火）</t>
    <rPh sb="1" eb="2">
      <t>カ</t>
    </rPh>
    <phoneticPr fontId="3"/>
  </si>
  <si>
    <t>（水）</t>
    <rPh sb="1" eb="2">
      <t>スイ</t>
    </rPh>
    <phoneticPr fontId="3"/>
  </si>
  <si>
    <t>（木）</t>
    <rPh sb="1" eb="2">
      <t>モク</t>
    </rPh>
    <phoneticPr fontId="3"/>
  </si>
  <si>
    <t>（金）</t>
    <rPh sb="1" eb="2">
      <t>キン</t>
    </rPh>
    <phoneticPr fontId="3"/>
  </si>
  <si>
    <t>（土）</t>
    <rPh sb="1" eb="2">
      <t>ド</t>
    </rPh>
    <phoneticPr fontId="3"/>
  </si>
  <si>
    <t>（日）</t>
    <rPh sb="1" eb="2">
      <t>ニチ</t>
    </rPh>
    <phoneticPr fontId="3"/>
  </si>
  <si>
    <t>時間外等の接種体制の有無</t>
    <rPh sb="0" eb="3">
      <t>ジカンガイ</t>
    </rPh>
    <rPh sb="3" eb="4">
      <t>トウ</t>
    </rPh>
    <rPh sb="5" eb="7">
      <t>セッシュ</t>
    </rPh>
    <rPh sb="7" eb="9">
      <t>タイセイ</t>
    </rPh>
    <rPh sb="10" eb="12">
      <t>ウム</t>
    </rPh>
    <phoneticPr fontId="3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</si>
  <si>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3"/>
  </si>
  <si>
    <t>時間外等の接種体制の有無</t>
    <phoneticPr fontId="3"/>
  </si>
  <si>
    <t>接種回数計（予診のみを含めない）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3"/>
  </si>
  <si>
    <t>様式１－３（第４条関係）</t>
    <rPh sb="0" eb="2">
      <t>ヨウシキ</t>
    </rPh>
    <rPh sb="6" eb="7">
      <t>ダイ</t>
    </rPh>
    <rPh sb="8" eb="9">
      <t>ジョウ</t>
    </rPh>
    <rPh sb="9" eb="11">
      <t>カンケイ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</si>
  <si>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</si>
  <si>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鹿児島市長　下鶴　隆央　様</t>
    <rPh sb="0" eb="3">
      <t>カゴシマ</t>
    </rPh>
    <rPh sb="3" eb="4">
      <t>シ</t>
    </rPh>
    <rPh sb="4" eb="5">
      <t>チョウ</t>
    </rPh>
    <rPh sb="6" eb="8">
      <t>シモツル</t>
    </rPh>
    <rPh sb="9" eb="11">
      <t>タカオ</t>
    </rPh>
    <rPh sb="12" eb="13">
      <t>サマ</t>
    </rPh>
    <phoneticPr fontId="3"/>
  </si>
  <si>
    <t>　</t>
    <phoneticPr fontId="3"/>
  </si>
  <si>
    <t>所在地</t>
    <rPh sb="0" eb="1">
      <t>ショ</t>
    </rPh>
    <rPh sb="1" eb="2">
      <t>ザイ</t>
    </rPh>
    <rPh sb="2" eb="3">
      <t>チ</t>
    </rPh>
    <phoneticPr fontId="3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</si>
  <si>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3"/>
  </si>
  <si>
    <t>開設者氏名</t>
    <rPh sb="0" eb="3">
      <t>カイセツシャ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</si>
  <si>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</si>
  <si>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個別接種促進のための支援事業に係る請求書（診療所）</t>
    <rPh sb="0" eb="2">
      <t>コベツ</t>
    </rPh>
    <rPh sb="2" eb="4">
      <t>セッシュ</t>
    </rPh>
    <rPh sb="4" eb="6">
      <t>ソクシン</t>
    </rPh>
    <rPh sb="15" eb="16">
      <t>カカ</t>
    </rPh>
    <rPh sb="17" eb="20">
      <t>セイキュウショ</t>
    </rPh>
    <rPh sb="21" eb="24">
      <t>シンリョウジョ</t>
    </rPh>
    <phoneticPr fontId="3"/>
  </si>
  <si>
    <t>請求金額</t>
    <rPh sb="0" eb="2">
      <t>セイキュウ</t>
    </rPh>
    <rPh sb="2" eb="4">
      <t>キンガク</t>
    </rPh>
    <phoneticPr fontId="26"/>
  </si>
  <si>
    <t>内訳</t>
    <rPh sb="0" eb="2">
      <t>ウチワケ</t>
    </rPh>
    <phoneticPr fontId="3"/>
  </si>
  <si>
    <r>
      <t>100回以上接種した取扱いとする週</t>
    </r>
    <r>
      <rPr>
        <vertAlign val="superscript"/>
        <sz val="22"/>
        <color theme="1"/>
        <rFont val="游ゴシック"/>
        <family val="3"/>
        <charset val="128"/>
        <scheme val="minor"/>
      </rPr>
      <t>※</t>
    </r>
    <rPh sb="10" eb="12">
      <t>トリアツカ</t>
    </rPh>
    <phoneticPr fontId="3"/>
  </si>
  <si>
    <t>（4週以上で、該当する週の接種について2,000円加算）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3"/>
  </si>
  <si>
    <t>※ 週のうち少なくとも１日は時間外、夜間または休日における接種体制を要する。</t>
    <phoneticPr fontId="3"/>
  </si>
  <si>
    <t>接種回数</t>
    <rPh sb="0" eb="2">
      <t>セッシュ</t>
    </rPh>
    <rPh sb="2" eb="4">
      <t>カイスウ</t>
    </rPh>
    <phoneticPr fontId="3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</si>
  <si>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3"/>
  </si>
  <si>
    <t>（予診のみを含めない）</t>
    <rPh sb="1" eb="3">
      <t>ヨシン</t>
    </rPh>
    <rPh sb="6" eb="7">
      <t>フク</t>
    </rPh>
    <phoneticPr fontId="3"/>
  </si>
  <si>
    <t>単価 2,000円/回</t>
    <rPh sb="8" eb="9">
      <t>エン</t>
    </rPh>
    <phoneticPr fontId="3"/>
  </si>
  <si>
    <t>合計</t>
    <rPh sb="0" eb="2">
      <t>ゴウケイ</t>
    </rPh>
    <phoneticPr fontId="3"/>
  </si>
  <si>
    <t>参考記載：各加算の対象となった接種の数</t>
    <rPh sb="5" eb="6">
      <t>カク</t>
    </rPh>
    <phoneticPr fontId="3"/>
  </si>
  <si>
    <t>（参考）標榜する診療時間</t>
    <rPh sb="1" eb="3">
      <t>サンコウ</t>
    </rPh>
    <rPh sb="4" eb="6">
      <t>ヒョウボウ</t>
    </rPh>
    <rPh sb="8" eb="10">
      <t>シンリョウ</t>
    </rPh>
    <rPh sb="10" eb="12">
      <t>ジカン</t>
    </rPh>
    <phoneticPr fontId="3"/>
  </si>
  <si>
    <t>月</t>
  </si>
  <si>
    <t>火</t>
  </si>
  <si>
    <t>水</t>
  </si>
  <si>
    <t>木</t>
  </si>
  <si>
    <t>金</t>
  </si>
  <si>
    <t>土</t>
  </si>
  <si>
    <t>日</t>
    <rPh sb="0" eb="1">
      <t>ニチ</t>
    </rPh>
    <phoneticPr fontId="3"/>
  </si>
  <si>
    <t>金融機関コード</t>
    <rPh sb="0" eb="2">
      <t>キンユウ</t>
    </rPh>
    <rPh sb="2" eb="4">
      <t>キカン</t>
    </rPh>
    <phoneticPr fontId="3"/>
  </si>
  <si>
    <t>支店コード</t>
    <rPh sb="0" eb="2">
      <t>シテン</t>
    </rPh>
    <phoneticPr fontId="3"/>
  </si>
  <si>
    <t>金融機関名</t>
    <rPh sb="0" eb="2">
      <t>キンユウ</t>
    </rPh>
    <rPh sb="2" eb="5">
      <t>キカンメイ</t>
    </rPh>
    <phoneticPr fontId="3"/>
  </si>
  <si>
    <t>支店名</t>
    <rPh sb="0" eb="2">
      <t>シテン</t>
    </rPh>
    <rPh sb="2" eb="3">
      <t>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</si>
  <si>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</si>
  <si>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</si>
  <si>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フリガナ</t>
    <phoneticPr fontId="3"/>
  </si>
  <si>
    <t>口座名義人</t>
    <rPh sb="0" eb="2">
      <t>コウザ</t>
    </rPh>
    <rPh sb="2" eb="5">
      <t>メイギニン</t>
    </rPh>
    <phoneticPr fontId="3"/>
  </si>
  <si>
    <t>医療機関○○クリニック</t>
    <rPh sb="0" eb="2">
      <t>イリョウ</t>
    </rPh>
    <rPh sb="2" eb="4">
      <t>キカン</t>
    </rPh>
    <phoneticPr fontId="3"/>
  </si>
  <si>
    <t>　</t>
  </si>
  <si>
    <t>○</t>
  </si>
  <si>
    <t>　１月１日から３月３日の期間において、別紙報告書のとおり新型コロナワクチンの接種を実施したため、以下のとおり請求する。</t>
    <rPh sb="2" eb="3">
      <t>ガツ</t>
    </rPh>
    <rPh sb="4" eb="5">
      <t>ニチ</t>
    </rPh>
    <rPh sb="12" eb="14">
      <t>キカン</t>
    </rPh>
    <rPh sb="28" eb="30">
      <t>シンガタ</t>
    </rPh>
    <rPh sb="38" eb="40">
      <t>セッシュ</t>
    </rPh>
    <rPh sb="41" eb="43">
      <t>ジッシ</t>
    </rPh>
    <rPh sb="48" eb="50">
      <t>イカ</t>
    </rPh>
    <rPh sb="54" eb="56">
      <t>セイキュウ</t>
    </rPh>
    <phoneticPr fontId="3"/>
  </si>
  <si>
    <t>１月１日から３月３日の間</t>
    <rPh sb="3" eb="4">
      <t>ニチ</t>
    </rPh>
    <rPh sb="11" eb="12">
      <t>アイダ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</si>
</sst>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176" formatCode="m/d"/>
    <numFmt numFmtId="177" formatCode="General&quot;回&quot;"/>
    <numFmt numFmtId="178" formatCode="#,##0&quot;回&quot;;[Red]\-#,##0&quot;回&quot;"/>
    <numFmt numFmtId="179" formatCode="General&quot;週&quot;"/>
    <numFmt numFmtId="180" formatCode="m&quot;月&quot;d&quot;日の週&quot;"/>
    <numFmt numFmtId="181" formatCode="#,##0&quot;回&quot;;[Red]\-#,##0"/>
    <numFmt numFmtId="182" formatCode="#,##0&quot;円&quot;;[Red]\-#,##0"/>
    <numFmt numFmtId="183" formatCode="\(#,##0&quot;回&quot;\);[Red]\(\-#,##0&quot;回&quot;\)"/>
    <numFmt numFmtId="184" formatCode="\(General&quot;回&quot;\)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6"/>
      <color rgb="FF66FFFF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sz val="2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vertAlign val="superscript"/>
      <sz val="2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176" fontId="14" fillId="3" borderId="2" xfId="0" applyNumberFormat="1" applyFont="1" applyFill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/>
    </xf>
    <xf numFmtId="176" fontId="16" fillId="3" borderId="2" xfId="0" applyNumberFormat="1" applyFont="1" applyFill="1" applyBorder="1" applyAlignment="1">
      <alignment horizontal="center" vertical="center"/>
    </xf>
    <xf numFmtId="38" fontId="17" fillId="2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38" fontId="17" fillId="0" borderId="2" xfId="1" applyFont="1" applyBorder="1">
      <alignment vertical="center"/>
    </xf>
    <xf numFmtId="38" fontId="17" fillId="4" borderId="2" xfId="1" applyFont="1" applyFill="1" applyBorder="1">
      <alignment vertical="center"/>
    </xf>
    <xf numFmtId="38" fontId="13" fillId="0" borderId="2" xfId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38" fontId="13" fillId="0" borderId="0" xfId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2" applyFont="1">
      <alignment vertical="center"/>
    </xf>
    <xf numFmtId="0" fontId="7" fillId="0" borderId="0" xfId="2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2" applyFont="1" applyBorder="1">
      <alignment vertical="center"/>
    </xf>
    <xf numFmtId="0" fontId="21" fillId="0" borderId="0" xfId="2" applyFont="1">
      <alignment vertical="center"/>
    </xf>
    <xf numFmtId="0" fontId="13" fillId="0" borderId="0" xfId="0" applyFont="1">
      <alignment vertical="center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vertical="top" wrapText="1"/>
    </xf>
    <xf numFmtId="0" fontId="24" fillId="0" borderId="0" xfId="2" applyFont="1">
      <alignment vertical="center"/>
    </xf>
    <xf numFmtId="0" fontId="21" fillId="0" borderId="0" xfId="2" applyFont="1" applyAlignment="1">
      <alignment horizontal="right" vertical="center"/>
    </xf>
    <xf numFmtId="0" fontId="25" fillId="0" borderId="1" xfId="2" applyFont="1" applyBorder="1">
      <alignment vertical="center"/>
    </xf>
    <xf numFmtId="0" fontId="27" fillId="0" borderId="1" xfId="0" applyFont="1" applyBorder="1">
      <alignment vertical="center"/>
    </xf>
    <xf numFmtId="179" fontId="7" fillId="0" borderId="0" xfId="0" applyNumberFormat="1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80" fontId="7" fillId="0" borderId="7" xfId="0" applyNumberFormat="1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180" fontId="7" fillId="0" borderId="27" xfId="0" applyNumberFormat="1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184" fontId="18" fillId="0" borderId="0" xfId="0" applyNumberFormat="1" applyFont="1">
      <alignment vertical="center"/>
    </xf>
    <xf numFmtId="0" fontId="18" fillId="0" borderId="0" xfId="0" applyFont="1" applyAlignment="1">
      <alignment horizontal="right" vertical="center"/>
    </xf>
    <xf numFmtId="184" fontId="18" fillId="0" borderId="0" xfId="1" applyNumberFormat="1" applyFont="1">
      <alignment vertical="center"/>
    </xf>
    <xf numFmtId="0" fontId="7" fillId="0" borderId="4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38" fontId="18" fillId="0" borderId="0" xfId="1" applyFont="1" applyBorder="1" applyAlignment="1">
      <alignment horizontal="center" vertical="center"/>
    </xf>
    <xf numFmtId="38" fontId="18" fillId="0" borderId="0" xfId="1" applyFont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7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3" fontId="18" fillId="0" borderId="9" xfId="1" applyNumberFormat="1" applyFont="1" applyBorder="1">
      <alignment vertical="center"/>
    </xf>
    <xf numFmtId="181" fontId="7" fillId="0" borderId="24" xfId="1" applyNumberFormat="1" applyFont="1" applyBorder="1" applyAlignment="1">
      <alignment horizontal="center" vertical="center"/>
    </xf>
    <xf numFmtId="182" fontId="7" fillId="0" borderId="24" xfId="1" applyNumberFormat="1" applyFont="1" applyBorder="1" applyAlignment="1">
      <alignment horizontal="right" vertical="center"/>
    </xf>
    <xf numFmtId="182" fontId="7" fillId="0" borderId="25" xfId="1" applyNumberFormat="1" applyFont="1" applyBorder="1" applyAlignment="1">
      <alignment horizontal="right" vertical="center"/>
    </xf>
    <xf numFmtId="181" fontId="7" fillId="0" borderId="30" xfId="1" applyNumberFormat="1" applyFont="1" applyBorder="1" applyAlignment="1">
      <alignment horizontal="center" vertical="center"/>
    </xf>
    <xf numFmtId="182" fontId="7" fillId="0" borderId="30" xfId="1" applyNumberFormat="1" applyFont="1" applyBorder="1" applyAlignment="1">
      <alignment horizontal="right" vertical="center"/>
    </xf>
    <xf numFmtId="182" fontId="7" fillId="0" borderId="31" xfId="1" applyNumberFormat="1" applyFont="1" applyBorder="1" applyAlignment="1">
      <alignment horizontal="right" vertical="center"/>
    </xf>
    <xf numFmtId="181" fontId="7" fillId="0" borderId="34" xfId="1" applyNumberFormat="1" applyFont="1" applyBorder="1" applyAlignment="1">
      <alignment horizontal="center" vertical="center"/>
    </xf>
    <xf numFmtId="181" fontId="7" fillId="0" borderId="33" xfId="1" applyNumberFormat="1" applyFont="1" applyBorder="1" applyAlignment="1">
      <alignment horizontal="center" vertical="center"/>
    </xf>
    <xf numFmtId="181" fontId="7" fillId="0" borderId="35" xfId="1" applyNumberFormat="1" applyFont="1" applyBorder="1" applyAlignment="1">
      <alignment horizontal="center" vertical="center"/>
    </xf>
    <xf numFmtId="182" fontId="7" fillId="0" borderId="34" xfId="1" applyNumberFormat="1" applyFont="1" applyBorder="1">
      <alignment vertical="center"/>
    </xf>
    <xf numFmtId="182" fontId="7" fillId="0" borderId="33" xfId="1" applyNumberFormat="1" applyFont="1" applyBorder="1">
      <alignment vertical="center"/>
    </xf>
    <xf numFmtId="182" fontId="7" fillId="0" borderId="36" xfId="1" applyNumberFormat="1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7" fillId="2" borderId="12" xfId="2" applyFont="1" applyFill="1" applyBorder="1" applyAlignment="1">
      <alignment horizontal="left" vertical="center"/>
    </xf>
    <xf numFmtId="0" fontId="7" fillId="2" borderId="12" xfId="2" applyFont="1" applyFill="1" applyBorder="1">
      <alignment vertical="center"/>
    </xf>
    <xf numFmtId="0" fontId="22" fillId="0" borderId="0" xfId="2" applyFont="1" applyAlignment="1">
      <alignment horizontal="center" vertical="center"/>
    </xf>
    <xf numFmtId="0" fontId="20" fillId="0" borderId="0" xfId="2" applyFont="1" applyAlignment="1">
      <alignment vertical="top" wrapText="1"/>
    </xf>
    <xf numFmtId="0" fontId="0" fillId="0" borderId="0" xfId="0" applyAlignment="1">
      <alignment vertical="top" wrapText="1"/>
    </xf>
    <xf numFmtId="5" fontId="22" fillId="0" borderId="1" xfId="2" applyNumberFormat="1" applyFont="1" applyBorder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38" fontId="13" fillId="0" borderId="11" xfId="1" applyFont="1" applyFill="1" applyBorder="1" applyAlignment="1">
      <alignment horizontal="left" vertical="center"/>
    </xf>
    <xf numFmtId="38" fontId="13" fillId="0" borderId="10" xfId="1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78" fontId="17" fillId="0" borderId="11" xfId="1" applyNumberFormat="1" applyFont="1" applyBorder="1">
      <alignment vertical="center"/>
    </xf>
    <xf numFmtId="178" fontId="17" fillId="0" borderId="10" xfId="1" applyNumberFormat="1" applyFont="1" applyBorder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38" fontId="17" fillId="4" borderId="4" xfId="1" applyFont="1" applyFill="1" applyBorder="1" applyAlignment="1">
      <alignment horizontal="center" vertical="center"/>
    </xf>
    <xf numFmtId="38" fontId="17" fillId="4" borderId="9" xfId="1" applyFont="1" applyFill="1" applyBorder="1" applyAlignment="1">
      <alignment horizontal="center" vertical="center"/>
    </xf>
    <xf numFmtId="38" fontId="17" fillId="4" borderId="10" xfId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7" fontId="17" fillId="0" borderId="3" xfId="1" applyNumberFormat="1" applyFont="1" applyBorder="1" applyAlignment="1">
      <alignment horizontal="center" vertical="center"/>
    </xf>
    <xf numFmtId="177" fontId="17" fillId="0" borderId="6" xfId="1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38" fontId="17" fillId="0" borderId="3" xfId="1" applyFont="1" applyFill="1" applyBorder="1" applyAlignment="1">
      <alignment horizontal="center" vertical="center"/>
    </xf>
    <xf numFmtId="38" fontId="17" fillId="0" borderId="6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10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2"/>
  <sheetViews>
    <sheetView view="pageBreakPreview" topLeftCell="A71" zoomScale="55" zoomScaleNormal="55" zoomScaleSheetLayoutView="55" workbookViewId="0">
      <selection activeCell="G36" sqref="G36"/>
    </sheetView>
  </sheetViews>
  <sheetFormatPr defaultColWidth="9" defaultRowHeight="17.7" x14ac:dyDescent="0.85"/>
  <cols>
    <col min="1" max="1" width="38.76171875" customWidth="1"/>
    <col min="2" max="9" width="11.234375" customWidth="1"/>
    <col min="10" max="10" width="15" customWidth="1"/>
    <col min="11" max="11" width="14.140625" customWidth="1"/>
    <col min="12" max="13" width="15.85546875" customWidth="1"/>
    <col min="14" max="14" width="26.6171875" customWidth="1"/>
    <col min="15" max="15" width="10.140625" customWidth="1"/>
    <col min="16" max="16" width="9" customWidth="1"/>
  </cols>
  <sheetData>
    <row r="1" spans="1:15" ht="48" customHeight="1" x14ac:dyDescent="0.85">
      <c r="A1" s="1" t="s">
        <v>0</v>
      </c>
      <c r="B1" s="2"/>
      <c r="C1" s="132"/>
      <c r="D1" s="132"/>
      <c r="E1" s="132"/>
      <c r="F1" s="132"/>
      <c r="G1" s="132"/>
      <c r="H1" s="132"/>
      <c r="I1" s="132"/>
      <c r="J1" s="132"/>
      <c r="M1" s="3" t="s">
        <v>1</v>
      </c>
    </row>
    <row r="2" spans="1:15" ht="42" customHeight="1" x14ac:dyDescent="0.85">
      <c r="A2" s="1" t="s">
        <v>2</v>
      </c>
      <c r="B2" s="1"/>
      <c r="C2" s="133" t="s">
        <v>57</v>
      </c>
      <c r="D2" s="134"/>
      <c r="E2" s="134"/>
      <c r="F2" s="134"/>
      <c r="G2" s="134"/>
      <c r="H2" s="134"/>
      <c r="I2" s="134"/>
      <c r="J2" s="134"/>
      <c r="O2" s="4"/>
    </row>
    <row r="3" spans="1:15" ht="55.15" customHeight="1" x14ac:dyDescent="0.85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6"/>
    </row>
    <row r="4" spans="1:15" ht="45" customHeight="1" x14ac:dyDescent="0.8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7"/>
    </row>
    <row r="5" spans="1:15" ht="45" customHeight="1" x14ac:dyDescent="0.8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7"/>
    </row>
    <row r="6" spans="1:15" ht="42" customHeight="1" x14ac:dyDescent="0.85">
      <c r="A6" s="8" t="s">
        <v>5</v>
      </c>
      <c r="B6" s="9"/>
      <c r="C6" s="9"/>
      <c r="D6" s="9"/>
      <c r="E6" s="9"/>
      <c r="F6" s="9"/>
      <c r="G6" s="9"/>
      <c r="H6" s="9"/>
      <c r="I6" s="9"/>
      <c r="J6" s="135" t="s">
        <v>6</v>
      </c>
      <c r="K6" s="137" t="s">
        <v>7</v>
      </c>
      <c r="L6" s="139" t="s">
        <v>8</v>
      </c>
      <c r="M6" s="141" t="s">
        <v>9</v>
      </c>
      <c r="N6" s="142"/>
    </row>
    <row r="7" spans="1:15" ht="42" customHeight="1" x14ac:dyDescent="0.85">
      <c r="A7" s="9"/>
      <c r="B7" s="9"/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36"/>
      <c r="K7" s="138"/>
      <c r="L7" s="140"/>
      <c r="M7" s="143"/>
      <c r="N7" s="144"/>
    </row>
    <row r="8" spans="1:15" ht="42" customHeight="1" x14ac:dyDescent="0.85">
      <c r="A8" s="9"/>
      <c r="B8" s="9"/>
      <c r="C8" s="13">
        <v>45292</v>
      </c>
      <c r="D8" s="11">
        <f>C8+1</f>
        <v>45293</v>
      </c>
      <c r="E8" s="11">
        <f>D8+1</f>
        <v>45294</v>
      </c>
      <c r="F8" s="11">
        <f t="shared" ref="F8:H8" si="0">E8+1</f>
        <v>45295</v>
      </c>
      <c r="G8" s="11">
        <f t="shared" si="0"/>
        <v>45296</v>
      </c>
      <c r="H8" s="12">
        <f t="shared" si="0"/>
        <v>45297</v>
      </c>
      <c r="I8" s="13">
        <f>H8+1</f>
        <v>45298</v>
      </c>
      <c r="J8" s="121"/>
      <c r="K8" s="122"/>
      <c r="L8" s="123"/>
      <c r="M8" s="112"/>
      <c r="N8" s="113"/>
    </row>
    <row r="9" spans="1:15" ht="42" customHeight="1" x14ac:dyDescent="0.85">
      <c r="A9" s="124" t="s">
        <v>17</v>
      </c>
      <c r="B9" s="125"/>
      <c r="C9" s="14"/>
      <c r="D9" s="14"/>
      <c r="E9" s="14" t="s">
        <v>58</v>
      </c>
      <c r="F9" s="14"/>
      <c r="G9" s="14"/>
      <c r="H9" s="14"/>
      <c r="I9" s="14"/>
      <c r="J9" s="126">
        <f>SUM(C10:I10)</f>
        <v>300</v>
      </c>
      <c r="K9" s="128" t="str">
        <f>IF(J9&lt;100,"100回未満",IF(J9&gt;99,"100回以上"))</f>
        <v>100回以上</v>
      </c>
      <c r="L9" s="130" t="str">
        <f>IF(COUNTIF(C9:I9,"○")&gt;0,"実施","―")</f>
        <v>―</v>
      </c>
      <c r="M9" s="112"/>
      <c r="N9" s="113"/>
    </row>
    <row r="10" spans="1:15" ht="42" customHeight="1" x14ac:dyDescent="0.85">
      <c r="A10" s="110" t="s">
        <v>18</v>
      </c>
      <c r="B10" s="111"/>
      <c r="C10" s="14">
        <v>100</v>
      </c>
      <c r="D10" s="14">
        <v>100</v>
      </c>
      <c r="E10" s="14">
        <v>100</v>
      </c>
      <c r="F10" s="14"/>
      <c r="G10" s="14"/>
      <c r="H10" s="14"/>
      <c r="I10" s="14"/>
      <c r="J10" s="127"/>
      <c r="K10" s="129"/>
      <c r="L10" s="131"/>
      <c r="M10" s="112"/>
      <c r="N10" s="113"/>
    </row>
    <row r="11" spans="1:15" ht="42" hidden="1" customHeight="1" x14ac:dyDescent="0.85">
      <c r="A11" s="15"/>
      <c r="B11" s="16"/>
      <c r="C11" s="14" t="e">
        <f>C10+#REF!</f>
        <v>#REF!</v>
      </c>
      <c r="D11" s="14" t="e">
        <f>D10+#REF!</f>
        <v>#REF!</v>
      </c>
      <c r="E11" s="14" t="e">
        <f>E10+#REF!</f>
        <v>#REF!</v>
      </c>
      <c r="F11" s="14" t="e">
        <f>F10+#REF!</f>
        <v>#REF!</v>
      </c>
      <c r="G11" s="14" t="e">
        <f>G10+#REF!</f>
        <v>#REF!</v>
      </c>
      <c r="H11" s="14" t="e">
        <f>H10+#REF!</f>
        <v>#REF!</v>
      </c>
      <c r="I11" s="14" t="e">
        <f>I10+#REF!</f>
        <v>#REF!</v>
      </c>
      <c r="J11" s="17"/>
      <c r="K11" s="18"/>
      <c r="L11" s="19"/>
      <c r="M11" s="112"/>
      <c r="N11" s="113"/>
    </row>
    <row r="12" spans="1:15" ht="42" customHeight="1" x14ac:dyDescent="0.85">
      <c r="A12" s="119"/>
      <c r="B12" s="120"/>
      <c r="C12" s="13">
        <f>I8+1</f>
        <v>45299</v>
      </c>
      <c r="D12" s="11">
        <f>C12+1</f>
        <v>45300</v>
      </c>
      <c r="E12" s="11">
        <f t="shared" ref="E12:H32" si="1">D12+1</f>
        <v>45301</v>
      </c>
      <c r="F12" s="11">
        <f t="shared" si="1"/>
        <v>45302</v>
      </c>
      <c r="G12" s="11">
        <f t="shared" si="1"/>
        <v>45303</v>
      </c>
      <c r="H12" s="12">
        <f t="shared" si="1"/>
        <v>45304</v>
      </c>
      <c r="I12" s="13">
        <f>H12+1</f>
        <v>45305</v>
      </c>
      <c r="J12" s="121"/>
      <c r="K12" s="122"/>
      <c r="L12" s="123"/>
      <c r="M12" s="112"/>
      <c r="N12" s="113"/>
    </row>
    <row r="13" spans="1:15" ht="42" customHeight="1" x14ac:dyDescent="0.85">
      <c r="A13" s="124" t="s">
        <v>19</v>
      </c>
      <c r="B13" s="125"/>
      <c r="C13" s="14"/>
      <c r="D13" s="14" t="s">
        <v>59</v>
      </c>
      <c r="E13" s="14"/>
      <c r="F13" s="14"/>
      <c r="G13" s="14"/>
      <c r="H13" s="14"/>
      <c r="I13" s="14"/>
      <c r="J13" s="126">
        <f>SUM(C14:I14)</f>
        <v>300</v>
      </c>
      <c r="K13" s="128" t="str">
        <f>IF(J13&lt;100,"100回未満",IF(J13&gt;99,"100回以上"))</f>
        <v>100回以上</v>
      </c>
      <c r="L13" s="130" t="str">
        <f>IF(COUNTIF(C13:I13,"○")&gt;0,"実施","―")</f>
        <v>実施</v>
      </c>
      <c r="M13" s="112"/>
      <c r="N13" s="113"/>
    </row>
    <row r="14" spans="1:15" ht="42" customHeight="1" x14ac:dyDescent="0.85">
      <c r="A14" s="110" t="s">
        <v>18</v>
      </c>
      <c r="B14" s="111"/>
      <c r="C14" s="14"/>
      <c r="D14" s="14">
        <v>100</v>
      </c>
      <c r="E14" s="14">
        <v>100</v>
      </c>
      <c r="F14" s="14">
        <v>100</v>
      </c>
      <c r="G14" s="14"/>
      <c r="H14" s="14"/>
      <c r="I14" s="14"/>
      <c r="J14" s="127"/>
      <c r="K14" s="129"/>
      <c r="L14" s="131"/>
      <c r="M14" s="112"/>
      <c r="N14" s="113"/>
      <c r="O14" t="str">
        <f>IF(J13&lt;100,IF(OR(J13="100回以上",K13="150回以上"),"エラー。接種回数と回数区分が一致しません",""),IF(J13&lt;150,IF(OR(J13="100回未満",K13="150回以上"),"エラー。接種回数と回数区分が一致しません",""),IF(K13="100回未満","エラー。接種回数と回数区分が一致しません","")))</f>
        <v/>
      </c>
    </row>
    <row r="15" spans="1:15" ht="42" hidden="1" customHeight="1" x14ac:dyDescent="0.85">
      <c r="A15" s="15"/>
      <c r="B15" s="16"/>
      <c r="C15" s="14" t="e">
        <f>C14+#REF!</f>
        <v>#REF!</v>
      </c>
      <c r="D15" s="14" t="e">
        <f>D14+#REF!</f>
        <v>#REF!</v>
      </c>
      <c r="E15" s="14" t="e">
        <f>E14+#REF!</f>
        <v>#REF!</v>
      </c>
      <c r="F15" s="14" t="e">
        <f>F14+#REF!</f>
        <v>#REF!</v>
      </c>
      <c r="G15" s="14" t="e">
        <f>G14+#REF!</f>
        <v>#REF!</v>
      </c>
      <c r="H15" s="14" t="e">
        <f>H14+#REF!</f>
        <v>#REF!</v>
      </c>
      <c r="I15" s="14" t="e">
        <f>I14+#REF!</f>
        <v>#REF!</v>
      </c>
      <c r="J15" s="17"/>
      <c r="K15" s="18"/>
      <c r="L15" s="19"/>
      <c r="M15" s="112"/>
      <c r="N15" s="113"/>
    </row>
    <row r="16" spans="1:15" ht="42" customHeight="1" x14ac:dyDescent="0.85">
      <c r="A16" s="119"/>
      <c r="B16" s="120"/>
      <c r="C16" s="11">
        <f>I12+1</f>
        <v>45306</v>
      </c>
      <c r="D16" s="11">
        <f>C16+1</f>
        <v>45307</v>
      </c>
      <c r="E16" s="11">
        <f t="shared" si="1"/>
        <v>45308</v>
      </c>
      <c r="F16" s="11">
        <f t="shared" si="1"/>
        <v>45309</v>
      </c>
      <c r="G16" s="11">
        <f t="shared" si="1"/>
        <v>45310</v>
      </c>
      <c r="H16" s="12">
        <f t="shared" si="1"/>
        <v>45311</v>
      </c>
      <c r="I16" s="13">
        <f>H16+1</f>
        <v>45312</v>
      </c>
      <c r="J16" s="121"/>
      <c r="K16" s="122"/>
      <c r="L16" s="123"/>
      <c r="M16" s="112"/>
      <c r="N16" s="113"/>
    </row>
    <row r="17" spans="1:15" ht="42" customHeight="1" x14ac:dyDescent="0.85">
      <c r="A17" s="124" t="s">
        <v>19</v>
      </c>
      <c r="B17" s="125"/>
      <c r="C17" s="14"/>
      <c r="D17" s="14" t="s">
        <v>59</v>
      </c>
      <c r="E17" s="14"/>
      <c r="F17" s="14"/>
      <c r="G17" s="14"/>
      <c r="H17" s="14"/>
      <c r="I17" s="14"/>
      <c r="J17" s="126">
        <f>SUM(C18:I18)</f>
        <v>300</v>
      </c>
      <c r="K17" s="128" t="str">
        <f>IF(J17&lt;100,"100回未満",IF(J17&gt;99,"100回以上"))</f>
        <v>100回以上</v>
      </c>
      <c r="L17" s="130" t="str">
        <f>IF(COUNTIF(C17:I17,"○")&gt;0,"実施","―")</f>
        <v>実施</v>
      </c>
      <c r="M17" s="112"/>
      <c r="N17" s="113"/>
    </row>
    <row r="18" spans="1:15" ht="42" customHeight="1" x14ac:dyDescent="0.85">
      <c r="A18" s="110" t="s">
        <v>18</v>
      </c>
      <c r="B18" s="111"/>
      <c r="C18" s="14"/>
      <c r="D18" s="14">
        <v>100</v>
      </c>
      <c r="E18" s="14">
        <v>100</v>
      </c>
      <c r="F18" s="14">
        <v>100</v>
      </c>
      <c r="G18" s="14"/>
      <c r="H18" s="14"/>
      <c r="I18" s="14"/>
      <c r="J18" s="127"/>
      <c r="K18" s="129"/>
      <c r="L18" s="131"/>
      <c r="M18" s="112"/>
      <c r="N18" s="113"/>
      <c r="O18" t="str">
        <f>IF(J17&lt;100,IF(OR(J17="100回以上",K17="150回以上"),"エラー。接種回数と回数区分が一致しません",""),IF(J17&lt;150,IF(OR(J17="100回未満",K17="150回以上"),"エラー。接種回数と回数区分が一致しません",""),IF(K17="100回未満","エラー。接種回数と回数区分が一致しません","")))</f>
        <v/>
      </c>
    </row>
    <row r="19" spans="1:15" ht="42" hidden="1" customHeight="1" x14ac:dyDescent="0.85">
      <c r="A19" s="15"/>
      <c r="B19" s="16"/>
      <c r="C19" s="14" t="e">
        <f>C18+#REF!</f>
        <v>#REF!</v>
      </c>
      <c r="D19" s="14" t="e">
        <f>D18+#REF!</f>
        <v>#REF!</v>
      </c>
      <c r="E19" s="14" t="e">
        <f>E18+#REF!</f>
        <v>#REF!</v>
      </c>
      <c r="F19" s="14" t="e">
        <f>F18+#REF!</f>
        <v>#REF!</v>
      </c>
      <c r="G19" s="14" t="e">
        <f>G18+#REF!</f>
        <v>#REF!</v>
      </c>
      <c r="H19" s="14" t="e">
        <f>H18+#REF!</f>
        <v>#REF!</v>
      </c>
      <c r="I19" s="14" t="e">
        <f>I18+#REF!</f>
        <v>#REF!</v>
      </c>
      <c r="J19" s="17"/>
      <c r="K19" s="18"/>
      <c r="L19" s="19"/>
      <c r="M19" s="112"/>
      <c r="N19" s="113"/>
    </row>
    <row r="20" spans="1:15" ht="42" customHeight="1" x14ac:dyDescent="0.85">
      <c r="A20" s="119"/>
      <c r="B20" s="120"/>
      <c r="C20" s="11">
        <f>I16+1</f>
        <v>45313</v>
      </c>
      <c r="D20" s="11">
        <f>C20+1</f>
        <v>45314</v>
      </c>
      <c r="E20" s="11">
        <f t="shared" si="1"/>
        <v>45315</v>
      </c>
      <c r="F20" s="11">
        <f t="shared" si="1"/>
        <v>45316</v>
      </c>
      <c r="G20" s="11">
        <f t="shared" si="1"/>
        <v>45317</v>
      </c>
      <c r="H20" s="12">
        <f t="shared" si="1"/>
        <v>45318</v>
      </c>
      <c r="I20" s="13">
        <f>H20+1</f>
        <v>45319</v>
      </c>
      <c r="J20" s="121"/>
      <c r="K20" s="122"/>
      <c r="L20" s="123"/>
      <c r="M20" s="112"/>
      <c r="N20" s="113"/>
    </row>
    <row r="21" spans="1:15" ht="42" customHeight="1" x14ac:dyDescent="0.85">
      <c r="A21" s="124" t="s">
        <v>19</v>
      </c>
      <c r="B21" s="125"/>
      <c r="C21" s="14"/>
      <c r="D21" s="14" t="s">
        <v>59</v>
      </c>
      <c r="E21" s="14"/>
      <c r="F21" s="14"/>
      <c r="G21" s="14"/>
      <c r="H21" s="14"/>
      <c r="I21" s="14"/>
      <c r="J21" s="126">
        <f>SUM(C22:I22)</f>
        <v>300</v>
      </c>
      <c r="K21" s="128" t="str">
        <f>IF(J21&lt;100,"100回未満",IF(J21&gt;99,"100回以上"))</f>
        <v>100回以上</v>
      </c>
      <c r="L21" s="130" t="str">
        <f>IF(COUNTIF(C21:I21,"○")&gt;0,"実施","―")</f>
        <v>実施</v>
      </c>
      <c r="M21" s="112"/>
      <c r="N21" s="113"/>
    </row>
    <row r="22" spans="1:15" ht="42" customHeight="1" x14ac:dyDescent="0.85">
      <c r="A22" s="110" t="s">
        <v>18</v>
      </c>
      <c r="B22" s="111"/>
      <c r="C22" s="14"/>
      <c r="D22" s="14">
        <v>100</v>
      </c>
      <c r="E22" s="14">
        <v>100</v>
      </c>
      <c r="F22" s="14">
        <v>100</v>
      </c>
      <c r="G22" s="14"/>
      <c r="H22" s="14"/>
      <c r="I22" s="14"/>
      <c r="J22" s="127"/>
      <c r="K22" s="129"/>
      <c r="L22" s="131"/>
      <c r="M22" s="112"/>
      <c r="N22" s="113"/>
      <c r="O22" t="str">
        <f>IF(J21&lt;100,IF(OR(J21="100回以上",K21="150回以上"),"エラー。接種回数と回数区分が一致しません",""),IF(J21&lt;150,IF(OR(J21="100回未満",K21="150回以上"),"エラー。接種回数と回数区分が一致しません",""),IF(K21="100回未満","エラー。接種回数と回数区分が一致しません","")))</f>
        <v/>
      </c>
    </row>
    <row r="23" spans="1:15" ht="42" hidden="1" customHeight="1" x14ac:dyDescent="0.85">
      <c r="A23" s="15"/>
      <c r="B23" s="16"/>
      <c r="C23" s="14" t="e">
        <f>C22+#REF!</f>
        <v>#REF!</v>
      </c>
      <c r="D23" s="14" t="e">
        <f>D22+#REF!</f>
        <v>#REF!</v>
      </c>
      <c r="E23" s="14" t="e">
        <f>E22+#REF!</f>
        <v>#REF!</v>
      </c>
      <c r="F23" s="14" t="e">
        <f>F22+#REF!</f>
        <v>#REF!</v>
      </c>
      <c r="G23" s="14" t="e">
        <f>G22+#REF!</f>
        <v>#REF!</v>
      </c>
      <c r="H23" s="14" t="e">
        <f>H22+#REF!</f>
        <v>#REF!</v>
      </c>
      <c r="I23" s="14" t="e">
        <f>I22+#REF!</f>
        <v>#REF!</v>
      </c>
      <c r="J23" s="17"/>
      <c r="K23" s="18"/>
      <c r="L23" s="19"/>
      <c r="M23" s="112"/>
      <c r="N23" s="113"/>
    </row>
    <row r="24" spans="1:15" ht="42" customHeight="1" x14ac:dyDescent="0.85">
      <c r="A24" s="119"/>
      <c r="B24" s="120"/>
      <c r="C24" s="11">
        <f>I20+1</f>
        <v>45320</v>
      </c>
      <c r="D24" s="11">
        <f>C24+1</f>
        <v>45321</v>
      </c>
      <c r="E24" s="11">
        <f t="shared" si="1"/>
        <v>45322</v>
      </c>
      <c r="F24" s="11">
        <f t="shared" si="1"/>
        <v>45323</v>
      </c>
      <c r="G24" s="11">
        <f t="shared" si="1"/>
        <v>45324</v>
      </c>
      <c r="H24" s="12">
        <f t="shared" si="1"/>
        <v>45325</v>
      </c>
      <c r="I24" s="13">
        <f>H24+1</f>
        <v>45326</v>
      </c>
      <c r="J24" s="121"/>
      <c r="K24" s="122"/>
      <c r="L24" s="123"/>
      <c r="M24" s="112"/>
      <c r="N24" s="113"/>
    </row>
    <row r="25" spans="1:15" ht="42" customHeight="1" x14ac:dyDescent="0.85">
      <c r="A25" s="124" t="s">
        <v>19</v>
      </c>
      <c r="B25" s="125"/>
      <c r="C25" s="14" t="s">
        <v>59</v>
      </c>
      <c r="D25" s="14"/>
      <c r="E25" s="14"/>
      <c r="F25" s="14"/>
      <c r="G25" s="14"/>
      <c r="H25" s="14"/>
      <c r="I25" s="14"/>
      <c r="J25" s="126">
        <f>SUM(C26:I26)</f>
        <v>400</v>
      </c>
      <c r="K25" s="128" t="str">
        <f>IF(J25&lt;100,"100回未満",IF(J25&gt;99,"100回以上"))</f>
        <v>100回以上</v>
      </c>
      <c r="L25" s="130" t="str">
        <f>IF(COUNTIF(C25:I25,"○")&gt;0,"実施","―")</f>
        <v>実施</v>
      </c>
      <c r="M25" s="112"/>
      <c r="N25" s="113"/>
    </row>
    <row r="26" spans="1:15" ht="42" customHeight="1" x14ac:dyDescent="0.85">
      <c r="A26" s="110" t="s">
        <v>18</v>
      </c>
      <c r="B26" s="111"/>
      <c r="C26" s="14">
        <v>100</v>
      </c>
      <c r="D26" s="14">
        <v>100</v>
      </c>
      <c r="E26" s="14">
        <v>100</v>
      </c>
      <c r="F26" s="14">
        <v>100</v>
      </c>
      <c r="G26" s="14"/>
      <c r="H26" s="14"/>
      <c r="I26" s="14"/>
      <c r="J26" s="127"/>
      <c r="K26" s="129"/>
      <c r="L26" s="131"/>
      <c r="M26" s="112"/>
      <c r="N26" s="113"/>
      <c r="O26" t="str">
        <f>IF(J25&lt;100,IF(OR(J25="100回以上",K25="150回以上"),"エラー。接種回数と回数区分が一致しません",""),IF(J25&lt;150,IF(OR(J25="100回未満",K25="150回以上"),"エラー。接種回数と回数区分が一致しません",""),IF(K25="100回未満","エラー。接種回数と回数区分が一致しません","")))</f>
        <v/>
      </c>
    </row>
    <row r="27" spans="1:15" ht="42" hidden="1" customHeight="1" x14ac:dyDescent="0.85">
      <c r="A27" s="15"/>
      <c r="B27" s="16"/>
      <c r="C27" s="14" t="e">
        <f>C26+#REF!</f>
        <v>#REF!</v>
      </c>
      <c r="D27" s="14" t="e">
        <f>D26+#REF!</f>
        <v>#REF!</v>
      </c>
      <c r="E27" s="14" t="e">
        <f>E26+#REF!</f>
        <v>#REF!</v>
      </c>
      <c r="F27" s="14" t="e">
        <f>F26+#REF!</f>
        <v>#REF!</v>
      </c>
      <c r="G27" s="14" t="e">
        <f>G26+#REF!</f>
        <v>#REF!</v>
      </c>
      <c r="H27" s="14" t="e">
        <f>H26+#REF!</f>
        <v>#REF!</v>
      </c>
      <c r="I27" s="14" t="e">
        <f>I26+#REF!</f>
        <v>#REF!</v>
      </c>
      <c r="J27" s="17"/>
      <c r="K27" s="18"/>
      <c r="L27" s="19"/>
      <c r="M27" s="112"/>
      <c r="N27" s="113"/>
    </row>
    <row r="28" spans="1:15" ht="42" customHeight="1" x14ac:dyDescent="0.85">
      <c r="A28" s="119"/>
      <c r="B28" s="120"/>
      <c r="C28" s="11">
        <f>I24+1</f>
        <v>45327</v>
      </c>
      <c r="D28" s="11">
        <f>C28+1</f>
        <v>45328</v>
      </c>
      <c r="E28" s="11">
        <f t="shared" si="1"/>
        <v>45329</v>
      </c>
      <c r="F28" s="11">
        <f t="shared" si="1"/>
        <v>45330</v>
      </c>
      <c r="G28" s="11">
        <f t="shared" si="1"/>
        <v>45331</v>
      </c>
      <c r="H28" s="12">
        <f t="shared" si="1"/>
        <v>45332</v>
      </c>
      <c r="I28" s="13">
        <f>H28+1</f>
        <v>45333</v>
      </c>
      <c r="J28" s="121"/>
      <c r="K28" s="122"/>
      <c r="L28" s="123"/>
      <c r="M28" s="112"/>
      <c r="N28" s="113"/>
    </row>
    <row r="29" spans="1:15" ht="42" customHeight="1" x14ac:dyDescent="0.85">
      <c r="A29" s="124" t="s">
        <v>19</v>
      </c>
      <c r="B29" s="125"/>
      <c r="C29" s="14"/>
      <c r="D29" s="14" t="s">
        <v>59</v>
      </c>
      <c r="E29" s="14"/>
      <c r="F29" s="14"/>
      <c r="G29" s="14"/>
      <c r="H29" s="14"/>
      <c r="I29" s="14"/>
      <c r="J29" s="126">
        <f>SUM(C30:I30)</f>
        <v>90</v>
      </c>
      <c r="K29" s="128" t="str">
        <f>IF(J29&lt;100,"100回未満",IF(J29&gt;99,"100回以上"))</f>
        <v>100回未満</v>
      </c>
      <c r="L29" s="130" t="str">
        <f>IF(COUNTIF(C29:I29,"○")&gt;0,"実施","―")</f>
        <v>実施</v>
      </c>
      <c r="M29" s="112"/>
      <c r="N29" s="113"/>
    </row>
    <row r="30" spans="1:15" ht="42" customHeight="1" x14ac:dyDescent="0.85">
      <c r="A30" s="110" t="s">
        <v>18</v>
      </c>
      <c r="B30" s="111"/>
      <c r="C30" s="14">
        <v>90</v>
      </c>
      <c r="D30" s="14"/>
      <c r="E30" s="14"/>
      <c r="F30" s="14"/>
      <c r="G30" s="14"/>
      <c r="H30" s="14"/>
      <c r="I30" s="14"/>
      <c r="J30" s="127"/>
      <c r="K30" s="129"/>
      <c r="L30" s="131"/>
      <c r="M30" s="112"/>
      <c r="N30" s="113"/>
      <c r="O30" t="str">
        <f>IF(J29&lt;100,IF(OR(J29="100回以上",K29="150回以上"),"エラー。接種回数と回数区分が一致しません",""),IF(J29&lt;150,IF(OR(J29="100回未満",K29="150回以上"),"エラー。接種回数と回数区分が一致しません",""),IF(K29="100回未満","エラー。接種回数と回数区分が一致しません","")))</f>
        <v/>
      </c>
    </row>
    <row r="31" spans="1:15" ht="80.25" hidden="1" customHeight="1" x14ac:dyDescent="0.85">
      <c r="A31" s="15"/>
      <c r="B31" s="16"/>
      <c r="C31" s="14" t="e">
        <f>C30+#REF!</f>
        <v>#REF!</v>
      </c>
      <c r="D31" s="14" t="e">
        <f>D30+#REF!</f>
        <v>#REF!</v>
      </c>
      <c r="E31" s="14" t="e">
        <f>E30+#REF!</f>
        <v>#REF!</v>
      </c>
      <c r="F31" s="14" t="e">
        <f>F30+#REF!</f>
        <v>#REF!</v>
      </c>
      <c r="G31" s="14" t="e">
        <f>G30+#REF!</f>
        <v>#REF!</v>
      </c>
      <c r="H31" s="14" t="e">
        <f>H30+#REF!</f>
        <v>#REF!</v>
      </c>
      <c r="I31" s="14" t="e">
        <f>I30+#REF!</f>
        <v>#REF!</v>
      </c>
      <c r="J31" s="17"/>
      <c r="K31" s="18"/>
      <c r="L31" s="19"/>
      <c r="M31" s="112"/>
      <c r="N31" s="113"/>
    </row>
    <row r="32" spans="1:15" ht="42" customHeight="1" x14ac:dyDescent="0.85">
      <c r="A32" s="119"/>
      <c r="B32" s="120"/>
      <c r="C32" s="13">
        <f>I28+1</f>
        <v>45334</v>
      </c>
      <c r="D32" s="11">
        <f>C32+1</f>
        <v>45335</v>
      </c>
      <c r="E32" s="11">
        <f t="shared" si="1"/>
        <v>45336</v>
      </c>
      <c r="F32" s="11">
        <f t="shared" si="1"/>
        <v>45337</v>
      </c>
      <c r="G32" s="11">
        <f t="shared" si="1"/>
        <v>45338</v>
      </c>
      <c r="H32" s="12">
        <f t="shared" si="1"/>
        <v>45339</v>
      </c>
      <c r="I32" s="13">
        <f>H32+1</f>
        <v>45340</v>
      </c>
      <c r="J32" s="121"/>
      <c r="K32" s="122"/>
      <c r="L32" s="123"/>
      <c r="M32" s="112"/>
      <c r="N32" s="113"/>
    </row>
    <row r="33" spans="1:15" ht="42" customHeight="1" x14ac:dyDescent="0.85">
      <c r="A33" s="124" t="s">
        <v>19</v>
      </c>
      <c r="B33" s="125"/>
      <c r="C33" s="14"/>
      <c r="D33" s="14" t="s">
        <v>59</v>
      </c>
      <c r="E33" s="14"/>
      <c r="F33" s="14"/>
      <c r="G33" s="14"/>
      <c r="H33" s="14"/>
      <c r="I33" s="14"/>
      <c r="J33" s="126">
        <f>SUM(C34:I34)</f>
        <v>400</v>
      </c>
      <c r="K33" s="128" t="str">
        <f>IF(J33&lt;100,"100回未満",IF(J33&gt;99,"100回以上"))</f>
        <v>100回以上</v>
      </c>
      <c r="L33" s="130" t="str">
        <f>IF(COUNTIF(C33:I33,"○")&gt;0,"実施","―")</f>
        <v>実施</v>
      </c>
      <c r="M33" s="112"/>
      <c r="N33" s="113"/>
    </row>
    <row r="34" spans="1:15" ht="42" customHeight="1" x14ac:dyDescent="0.85">
      <c r="A34" s="110" t="s">
        <v>18</v>
      </c>
      <c r="B34" s="111"/>
      <c r="C34" s="14">
        <v>100</v>
      </c>
      <c r="D34" s="14">
        <v>100</v>
      </c>
      <c r="E34" s="14">
        <v>100</v>
      </c>
      <c r="F34" s="14">
        <v>100</v>
      </c>
      <c r="G34" s="14"/>
      <c r="H34" s="14"/>
      <c r="I34" s="14"/>
      <c r="J34" s="127"/>
      <c r="K34" s="129"/>
      <c r="L34" s="131"/>
      <c r="M34" s="112"/>
      <c r="N34" s="113"/>
      <c r="O34" t="str">
        <f>IF(J33&lt;100,IF(OR(J33="100回以上",K33="150回以上"),"エラー。接種回数と回数区分が一致しません",""),IF(J33&lt;150,IF(OR(J33="100回未満",K33="150回以上"),"エラー。接種回数と回数区分が一致しません",""),IF(K33="100回未満","エラー。接種回数と回数区分が一致しません","")))</f>
        <v/>
      </c>
    </row>
    <row r="35" spans="1:15" ht="42" hidden="1" customHeight="1" x14ac:dyDescent="0.85">
      <c r="A35" s="15"/>
      <c r="B35" s="16"/>
      <c r="C35" s="14" t="e">
        <f>C34+#REF!</f>
        <v>#REF!</v>
      </c>
      <c r="D35" s="14" t="e">
        <f>D34+#REF!</f>
        <v>#REF!</v>
      </c>
      <c r="E35" s="14" t="e">
        <f>E34+#REF!</f>
        <v>#REF!</v>
      </c>
      <c r="F35" s="14" t="e">
        <f>F34+#REF!</f>
        <v>#REF!</v>
      </c>
      <c r="G35" s="14" t="e">
        <f>G34+#REF!</f>
        <v>#REF!</v>
      </c>
      <c r="H35" s="14" t="e">
        <f>H34+#REF!</f>
        <v>#REF!</v>
      </c>
      <c r="I35" s="14" t="e">
        <f>I34+#REF!</f>
        <v>#REF!</v>
      </c>
      <c r="J35" s="17"/>
      <c r="K35" s="18"/>
      <c r="L35" s="19"/>
      <c r="M35" s="112"/>
      <c r="N35" s="113"/>
    </row>
    <row r="36" spans="1:15" ht="42" customHeight="1" x14ac:dyDescent="0.85">
      <c r="A36" s="119"/>
      <c r="B36" s="120"/>
      <c r="C36" s="11">
        <f>I32+1</f>
        <v>45341</v>
      </c>
      <c r="D36" s="11">
        <f>C36+1</f>
        <v>45342</v>
      </c>
      <c r="E36" s="11">
        <f t="shared" ref="E36:H36" si="2">D36+1</f>
        <v>45343</v>
      </c>
      <c r="F36" s="11">
        <f t="shared" si="2"/>
        <v>45344</v>
      </c>
      <c r="G36" s="13">
        <f t="shared" si="2"/>
        <v>45345</v>
      </c>
      <c r="H36" s="12">
        <f t="shared" si="2"/>
        <v>45346</v>
      </c>
      <c r="I36" s="13">
        <f>H36+1</f>
        <v>45347</v>
      </c>
      <c r="J36" s="121"/>
      <c r="K36" s="122"/>
      <c r="L36" s="123"/>
      <c r="M36" s="112"/>
      <c r="N36" s="113"/>
    </row>
    <row r="37" spans="1:15" ht="42" customHeight="1" x14ac:dyDescent="0.85">
      <c r="A37" s="124" t="s">
        <v>19</v>
      </c>
      <c r="B37" s="125"/>
      <c r="C37" s="14"/>
      <c r="D37" s="14" t="s">
        <v>59</v>
      </c>
      <c r="E37" s="14"/>
      <c r="F37" s="14"/>
      <c r="G37" s="14"/>
      <c r="H37" s="14"/>
      <c r="I37" s="14"/>
      <c r="J37" s="126">
        <f>SUM(C38:I38)</f>
        <v>400</v>
      </c>
      <c r="K37" s="128" t="str">
        <f>IF(J37&lt;100,"100回未満",IF(J37&gt;99,"100回以上"))</f>
        <v>100回以上</v>
      </c>
      <c r="L37" s="130" t="str">
        <f>IF(COUNTIF(C37:I37,"○")&gt;0,"実施","―")</f>
        <v>実施</v>
      </c>
      <c r="M37" s="112"/>
      <c r="N37" s="113"/>
    </row>
    <row r="38" spans="1:15" ht="42" customHeight="1" x14ac:dyDescent="0.85">
      <c r="A38" s="110" t="s">
        <v>18</v>
      </c>
      <c r="B38" s="111"/>
      <c r="C38" s="14">
        <v>100</v>
      </c>
      <c r="D38" s="14">
        <v>100</v>
      </c>
      <c r="E38" s="14">
        <v>100</v>
      </c>
      <c r="F38" s="14">
        <v>100</v>
      </c>
      <c r="G38" s="14"/>
      <c r="H38" s="14"/>
      <c r="I38" s="14"/>
      <c r="J38" s="127"/>
      <c r="K38" s="129"/>
      <c r="L38" s="131"/>
      <c r="M38" s="112"/>
      <c r="N38" s="113"/>
      <c r="O38" t="str">
        <f>IF(J37&lt;100,IF(OR(J37="100回以上",K37="150回以上"),"エラー。接種回数と回数区分が一致しません",""),IF(J37&lt;150,IF(OR(J37="100回未満",K37="150回以上"),"エラー。接種回数と回数区分が一致しません",""),IF(K37="100回未満","エラー。接種回数と回数区分が一致しません","")))</f>
        <v/>
      </c>
    </row>
    <row r="39" spans="1:15" ht="42" hidden="1" customHeight="1" x14ac:dyDescent="0.85">
      <c r="A39" s="15"/>
      <c r="B39" s="16"/>
      <c r="C39" s="14" t="e">
        <f>C38+#REF!</f>
        <v>#REF!</v>
      </c>
      <c r="D39" s="14" t="e">
        <f>D38+#REF!</f>
        <v>#REF!</v>
      </c>
      <c r="E39" s="14" t="e">
        <f>E38+#REF!</f>
        <v>#REF!</v>
      </c>
      <c r="F39" s="14" t="e">
        <f>F38+#REF!</f>
        <v>#REF!</v>
      </c>
      <c r="G39" s="14" t="e">
        <f>G38+#REF!</f>
        <v>#REF!</v>
      </c>
      <c r="H39" s="14" t="e">
        <f>H38+#REF!</f>
        <v>#REF!</v>
      </c>
      <c r="I39" s="14" t="e">
        <f>I38+#REF!</f>
        <v>#REF!</v>
      </c>
      <c r="J39" s="17"/>
      <c r="K39" s="18"/>
      <c r="L39" s="19"/>
      <c r="M39" s="112"/>
      <c r="N39" s="113"/>
    </row>
    <row r="40" spans="1:15" ht="42" customHeight="1" x14ac:dyDescent="0.85">
      <c r="A40" s="119"/>
      <c r="B40" s="120"/>
      <c r="C40" s="11">
        <f>I36+1</f>
        <v>45348</v>
      </c>
      <c r="D40" s="11">
        <f>C40+1</f>
        <v>45349</v>
      </c>
      <c r="E40" s="11">
        <f t="shared" ref="E40:H40" si="3">D40+1</f>
        <v>45350</v>
      </c>
      <c r="F40" s="11">
        <f t="shared" si="3"/>
        <v>45351</v>
      </c>
      <c r="G40" s="11">
        <f t="shared" si="3"/>
        <v>45352</v>
      </c>
      <c r="H40" s="12">
        <f t="shared" si="3"/>
        <v>45353</v>
      </c>
      <c r="I40" s="13">
        <f>H40+1</f>
        <v>45354</v>
      </c>
      <c r="J40" s="121"/>
      <c r="K40" s="122"/>
      <c r="L40" s="123"/>
      <c r="M40" s="112"/>
      <c r="N40" s="113"/>
    </row>
    <row r="41" spans="1:15" ht="42" customHeight="1" x14ac:dyDescent="0.85">
      <c r="A41" s="124" t="s">
        <v>19</v>
      </c>
      <c r="B41" s="125"/>
      <c r="C41" s="14"/>
      <c r="D41" s="14" t="s">
        <v>59</v>
      </c>
      <c r="E41" s="14"/>
      <c r="F41" s="14"/>
      <c r="G41" s="14"/>
      <c r="H41" s="14"/>
      <c r="I41" s="14"/>
      <c r="J41" s="126">
        <f>SUM(C42:I42)</f>
        <v>400</v>
      </c>
      <c r="K41" s="128" t="str">
        <f>IF(J41&lt;100,"100回未満",IF(J41&gt;99,"100回以上"))</f>
        <v>100回以上</v>
      </c>
      <c r="L41" s="130" t="str">
        <f>IF(COUNTIF(C41:I41,"○")&gt;0,"実施","―")</f>
        <v>実施</v>
      </c>
      <c r="M41" s="112"/>
      <c r="N41" s="113"/>
    </row>
    <row r="42" spans="1:15" ht="42" customHeight="1" x14ac:dyDescent="0.85">
      <c r="A42" s="110" t="s">
        <v>18</v>
      </c>
      <c r="B42" s="111"/>
      <c r="C42" s="14">
        <v>100</v>
      </c>
      <c r="D42" s="14">
        <v>100</v>
      </c>
      <c r="E42" s="14">
        <v>100</v>
      </c>
      <c r="F42" s="14">
        <v>100</v>
      </c>
      <c r="G42" s="14"/>
      <c r="H42" s="14"/>
      <c r="I42" s="14"/>
      <c r="J42" s="127"/>
      <c r="K42" s="129"/>
      <c r="L42" s="131"/>
      <c r="M42" s="112"/>
      <c r="N42" s="113"/>
      <c r="O42" t="str">
        <f>IF(J41&lt;100,IF(OR(J41="100回以上",K41="150回以上"),"エラー。接種回数と回数区分が一致しません",""),IF(J41&lt;150,IF(OR(J41="100回未満",K41="150回以上"),"エラー。接種回数と回数区分が一致しません",""),IF(K41="100回未満","エラー。接種回数と回数区分が一致しません","")))</f>
        <v/>
      </c>
    </row>
    <row r="43" spans="1:15" ht="42" hidden="1" customHeight="1" x14ac:dyDescent="0.85">
      <c r="A43" s="15"/>
      <c r="B43" s="16"/>
      <c r="C43" s="14" t="e">
        <f>C42+#REF!</f>
        <v>#REF!</v>
      </c>
      <c r="D43" s="14" t="e">
        <f>D42+#REF!</f>
        <v>#REF!</v>
      </c>
      <c r="E43" s="14" t="e">
        <f>E42+#REF!</f>
        <v>#REF!</v>
      </c>
      <c r="F43" s="14" t="e">
        <f>F42+#REF!</f>
        <v>#REF!</v>
      </c>
      <c r="G43" s="14" t="e">
        <f>G42+#REF!</f>
        <v>#REF!</v>
      </c>
      <c r="H43" s="14" t="e">
        <f>H42+#REF!</f>
        <v>#REF!</v>
      </c>
      <c r="I43" s="14" t="e">
        <f>I42+#REF!</f>
        <v>#REF!</v>
      </c>
      <c r="J43" s="17"/>
      <c r="K43" s="18"/>
      <c r="L43" s="19"/>
      <c r="M43" s="19"/>
      <c r="N43" s="19"/>
    </row>
    <row r="44" spans="1:15" ht="27.6" customHeight="1" x14ac:dyDescent="0.8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2"/>
    </row>
    <row r="45" spans="1:15" ht="51.6" customHeight="1" x14ac:dyDescent="0.85">
      <c r="A45" s="9"/>
      <c r="B45" s="9"/>
      <c r="C45" s="9"/>
      <c r="E45" s="114" t="s">
        <v>20</v>
      </c>
      <c r="F45" s="114"/>
      <c r="G45" s="114"/>
      <c r="H45" s="114"/>
      <c r="I45" s="114"/>
      <c r="J45" s="115">
        <f>SUM(J9,J13,J17,J21,J25,J29,J33,J37,J41)</f>
        <v>2890</v>
      </c>
      <c r="K45" s="116"/>
      <c r="L45" s="9"/>
      <c r="M45" s="9"/>
    </row>
    <row r="46" spans="1:15" ht="49.15" customHeight="1" x14ac:dyDescent="0.85">
      <c r="A46" s="9"/>
      <c r="B46" s="9"/>
      <c r="C46" s="9"/>
      <c r="K46" s="9"/>
      <c r="L46" s="9"/>
      <c r="M46" s="9"/>
    </row>
    <row r="47" spans="1:15" ht="35.4" x14ac:dyDescent="0.85">
      <c r="A47" s="23"/>
      <c r="B47" s="23"/>
      <c r="C47" s="23"/>
      <c r="D47" s="23"/>
      <c r="E47" s="23"/>
      <c r="F47" s="23"/>
      <c r="G47" s="23"/>
      <c r="H47" s="23"/>
      <c r="I47" s="23"/>
      <c r="J47" s="24"/>
      <c r="K47" s="24"/>
      <c r="L47" s="3" t="s">
        <v>21</v>
      </c>
      <c r="M47" s="23"/>
      <c r="O47" s="25"/>
    </row>
    <row r="48" spans="1:15" ht="46.5" customHeight="1" x14ac:dyDescent="0.85">
      <c r="A48" s="23"/>
      <c r="B48" s="23"/>
      <c r="C48" s="23"/>
      <c r="D48" s="23"/>
      <c r="E48" s="23"/>
      <c r="F48" s="23"/>
      <c r="G48" s="23"/>
      <c r="H48" s="23"/>
      <c r="I48" s="23"/>
      <c r="J48" s="24"/>
      <c r="K48" s="23"/>
      <c r="L48" s="117" t="s">
        <v>22</v>
      </c>
      <c r="M48" s="117"/>
      <c r="N48" s="117"/>
    </row>
    <row r="49" spans="1:15" ht="46.15" customHeight="1" x14ac:dyDescent="0.85">
      <c r="A49" s="26" t="s">
        <v>23</v>
      </c>
      <c r="B49" s="27"/>
      <c r="C49" s="28"/>
      <c r="D49" s="28"/>
      <c r="E49" s="28"/>
      <c r="F49" s="28"/>
      <c r="G49" s="28"/>
      <c r="H49" s="28"/>
      <c r="I49" s="28"/>
      <c r="J49" s="24"/>
      <c r="K49" s="23"/>
      <c r="L49" s="28"/>
      <c r="M49" s="28"/>
      <c r="N49" s="28"/>
    </row>
    <row r="50" spans="1:15" ht="31.5" customHeight="1" x14ac:dyDescent="0.8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5" ht="31.5" customHeight="1" x14ac:dyDescent="0.85">
      <c r="A51" s="28"/>
      <c r="B51" s="28"/>
      <c r="C51" s="28"/>
      <c r="D51" s="28"/>
      <c r="E51" s="28"/>
      <c r="F51" s="28"/>
      <c r="G51" s="28"/>
      <c r="H51" s="28" t="s">
        <v>24</v>
      </c>
      <c r="I51" s="29" t="s">
        <v>25</v>
      </c>
      <c r="J51" s="29"/>
      <c r="K51" s="29"/>
      <c r="L51" s="118"/>
      <c r="M51" s="118"/>
      <c r="N51" s="118"/>
    </row>
    <row r="52" spans="1:15" ht="33.75" customHeight="1" x14ac:dyDescent="0.85">
      <c r="A52" s="28"/>
      <c r="B52" s="28"/>
      <c r="C52" s="28"/>
      <c r="D52" s="28"/>
      <c r="E52" s="28"/>
      <c r="F52" s="28"/>
      <c r="G52" s="28"/>
      <c r="H52" s="28"/>
      <c r="I52" s="30" t="s">
        <v>26</v>
      </c>
      <c r="J52" s="2"/>
      <c r="K52" s="30"/>
      <c r="L52" s="104" t="str">
        <f>C2</f>
        <v>医療機関○○クリニック</v>
      </c>
      <c r="M52" s="104"/>
      <c r="N52" s="104"/>
      <c r="O52" s="31"/>
    </row>
    <row r="53" spans="1:15" ht="33.75" customHeight="1" x14ac:dyDescent="0.85">
      <c r="A53" s="28"/>
      <c r="B53" s="28"/>
      <c r="C53" s="28"/>
      <c r="D53" s="28"/>
      <c r="E53" s="28"/>
      <c r="F53" s="28"/>
      <c r="G53" s="28"/>
      <c r="H53" s="28"/>
      <c r="I53" s="30" t="s">
        <v>27</v>
      </c>
      <c r="J53" s="2"/>
      <c r="K53" s="30"/>
      <c r="L53" s="105"/>
      <c r="M53" s="105"/>
      <c r="N53" s="105"/>
      <c r="O53" s="31"/>
    </row>
    <row r="54" spans="1:15" ht="33.75" customHeight="1" x14ac:dyDescent="0.85">
      <c r="A54" s="28"/>
      <c r="B54" s="28"/>
      <c r="C54" s="28"/>
      <c r="D54" s="28"/>
      <c r="E54" s="28"/>
      <c r="F54" s="28"/>
      <c r="G54" s="28"/>
      <c r="H54" s="28"/>
      <c r="I54" s="30" t="s">
        <v>28</v>
      </c>
      <c r="J54" s="2"/>
      <c r="K54" s="30"/>
      <c r="L54" s="105"/>
      <c r="M54" s="105"/>
      <c r="N54" s="105"/>
      <c r="O54" s="31"/>
    </row>
    <row r="55" spans="1:15" ht="19.899999999999999" customHeight="1" x14ac:dyDescent="0.8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5" ht="19.899999999999999" customHeight="1" x14ac:dyDescent="0.8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5" ht="56.25" customHeight="1" x14ac:dyDescent="0.85">
      <c r="A57" s="106" t="s">
        <v>29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33"/>
    </row>
    <row r="58" spans="1:15" ht="14.25" customHeight="1" x14ac:dyDescent="0.8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5" ht="14.25" customHeight="1" x14ac:dyDescent="0.8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5" ht="14.25" customHeight="1" x14ac:dyDescent="0.8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5" ht="75" customHeight="1" x14ac:dyDescent="0.85">
      <c r="A61" s="107" t="s">
        <v>60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8"/>
    </row>
    <row r="62" spans="1:15" x14ac:dyDescent="0.85">
      <c r="C62" s="34"/>
      <c r="D62" s="34"/>
      <c r="E62" s="34"/>
      <c r="F62" s="34"/>
      <c r="G62" s="34"/>
      <c r="H62" s="34"/>
      <c r="I62" s="34"/>
    </row>
    <row r="63" spans="1:15" x14ac:dyDescent="0.85">
      <c r="C63" s="35"/>
      <c r="D63" s="31"/>
      <c r="E63" s="31"/>
      <c r="F63" s="31"/>
      <c r="G63" s="31"/>
      <c r="H63" s="36"/>
      <c r="I63" s="36"/>
    </row>
    <row r="64" spans="1:15" ht="45" x14ac:dyDescent="2.15">
      <c r="C64" s="37" t="s">
        <v>30</v>
      </c>
      <c r="D64" s="38"/>
      <c r="E64" s="38"/>
      <c r="F64" s="109">
        <f>SUM(I84)</f>
        <v>5000000</v>
      </c>
      <c r="G64" s="109"/>
      <c r="H64" s="109"/>
      <c r="I64" s="109"/>
      <c r="J64" s="109"/>
      <c r="K64" s="38"/>
    </row>
    <row r="66" spans="1:16" ht="25.15" customHeight="1" x14ac:dyDescent="0.85"/>
    <row r="67" spans="1:16" ht="35.4" x14ac:dyDescent="0.85">
      <c r="A67" s="23" t="s">
        <v>31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6" ht="15" customHeight="1" x14ac:dyDescent="0.8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8"/>
    </row>
    <row r="69" spans="1:16" ht="35.4" x14ac:dyDescent="0.85">
      <c r="A69" s="28" t="s">
        <v>61</v>
      </c>
      <c r="B69" s="28"/>
      <c r="C69" s="28"/>
      <c r="D69" s="28"/>
      <c r="E69" s="28"/>
      <c r="F69" s="23"/>
      <c r="G69" s="23"/>
      <c r="H69" s="23"/>
      <c r="I69" s="23"/>
      <c r="J69" s="23"/>
      <c r="K69" s="23"/>
      <c r="L69" s="23"/>
      <c r="M69" s="23"/>
      <c r="N69" s="28"/>
    </row>
    <row r="70" spans="1:16" ht="39" x14ac:dyDescent="0.85">
      <c r="A70" s="28" t="s">
        <v>32</v>
      </c>
      <c r="B70" s="28"/>
      <c r="C70" s="28"/>
      <c r="D70" s="28"/>
      <c r="E70" s="28"/>
      <c r="F70" s="23"/>
      <c r="G70" s="39">
        <f>COUNTIFS(K8:K41,"100回以上",L8:L41,"実施")</f>
        <v>7</v>
      </c>
      <c r="H70" s="28" t="s">
        <v>33</v>
      </c>
      <c r="J70" s="28"/>
      <c r="K70" s="28"/>
      <c r="L70" s="28"/>
      <c r="M70" s="28"/>
      <c r="N70" s="28"/>
    </row>
    <row r="71" spans="1:16" ht="35.4" x14ac:dyDescent="0.85">
      <c r="A71" s="40" t="s">
        <v>34</v>
      </c>
      <c r="B71" s="28"/>
      <c r="C71" s="28"/>
      <c r="D71" s="28"/>
      <c r="E71" s="28"/>
      <c r="F71" s="23"/>
      <c r="G71" s="39"/>
      <c r="H71" s="28"/>
      <c r="J71" s="28"/>
      <c r="K71" s="28"/>
      <c r="L71" s="28"/>
      <c r="M71" s="28"/>
      <c r="N71" s="28"/>
    </row>
    <row r="72" spans="1:16" ht="30" customHeight="1" x14ac:dyDescent="0.8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P72" s="41"/>
    </row>
    <row r="73" spans="1:16" ht="30.75" customHeight="1" x14ac:dyDescent="0.85">
      <c r="A73" s="42"/>
      <c r="B73" s="42"/>
      <c r="C73" s="88"/>
      <c r="D73" s="89"/>
      <c r="E73" s="90"/>
      <c r="F73" s="94" t="s">
        <v>35</v>
      </c>
      <c r="G73" s="95"/>
      <c r="H73" s="96"/>
      <c r="I73" s="97" t="s">
        <v>36</v>
      </c>
      <c r="J73" s="98"/>
      <c r="K73" s="99"/>
    </row>
    <row r="74" spans="1:16" ht="38.25" customHeight="1" x14ac:dyDescent="0.85">
      <c r="A74" s="42"/>
      <c r="B74" s="42"/>
      <c r="C74" s="91"/>
      <c r="D74" s="92"/>
      <c r="E74" s="93"/>
      <c r="F74" s="100" t="s">
        <v>37</v>
      </c>
      <c r="G74" s="101"/>
      <c r="H74" s="101"/>
      <c r="I74" s="100" t="s">
        <v>38</v>
      </c>
      <c r="J74" s="102"/>
      <c r="K74" s="103"/>
    </row>
    <row r="75" spans="1:16" ht="35.4" x14ac:dyDescent="0.85">
      <c r="C75" s="43">
        <v>45292</v>
      </c>
      <c r="D75" s="44"/>
      <c r="E75" s="45"/>
      <c r="F75" s="76">
        <f>SUM(J9)</f>
        <v>300</v>
      </c>
      <c r="G75" s="76"/>
      <c r="H75" s="76"/>
      <c r="I75" s="77">
        <f>IF(AND($G$70&gt;=4,K9="100回以上",L9="実施"),F75*2000,0)</f>
        <v>0</v>
      </c>
      <c r="J75" s="77"/>
      <c r="K75" s="78"/>
    </row>
    <row r="76" spans="1:16" ht="35.4" x14ac:dyDescent="0.85">
      <c r="C76" s="43">
        <f>C75+7</f>
        <v>45299</v>
      </c>
      <c r="D76" s="46"/>
      <c r="E76" s="47"/>
      <c r="F76" s="76">
        <f>SUM(J13)</f>
        <v>300</v>
      </c>
      <c r="G76" s="76"/>
      <c r="H76" s="76"/>
      <c r="I76" s="77">
        <f>IF(AND($G$70&gt;=4,K13="100回以上",L13="実施"),F76*2000,0)</f>
        <v>600000</v>
      </c>
      <c r="J76" s="77"/>
      <c r="K76" s="78"/>
    </row>
    <row r="77" spans="1:16" ht="35.4" x14ac:dyDescent="0.85">
      <c r="C77" s="43">
        <f t="shared" ref="C77:C83" si="4">C76+7</f>
        <v>45306</v>
      </c>
      <c r="D77" s="46"/>
      <c r="E77" s="47"/>
      <c r="F77" s="76">
        <f>SUM(J17)</f>
        <v>300</v>
      </c>
      <c r="G77" s="76"/>
      <c r="H77" s="76"/>
      <c r="I77" s="77">
        <f>IF(AND($G$70&gt;=4,K17="100回以上",L17="実施"),F77*2000,0)</f>
        <v>600000</v>
      </c>
      <c r="J77" s="77"/>
      <c r="K77" s="78"/>
    </row>
    <row r="78" spans="1:16" ht="35.4" x14ac:dyDescent="0.85">
      <c r="C78" s="43">
        <f t="shared" si="4"/>
        <v>45313</v>
      </c>
      <c r="D78" s="46"/>
      <c r="E78" s="47"/>
      <c r="F78" s="76">
        <f>SUM(J21)</f>
        <v>300</v>
      </c>
      <c r="G78" s="76"/>
      <c r="H78" s="76"/>
      <c r="I78" s="77">
        <f>IF(AND($G$70&gt;=4,K21="100回以上",L21="実施"),F78*2000,0)</f>
        <v>600000</v>
      </c>
      <c r="J78" s="77"/>
      <c r="K78" s="78"/>
    </row>
    <row r="79" spans="1:16" ht="35.4" x14ac:dyDescent="0.85">
      <c r="C79" s="43">
        <f t="shared" si="4"/>
        <v>45320</v>
      </c>
      <c r="D79" s="46"/>
      <c r="E79" s="47"/>
      <c r="F79" s="76">
        <f>SUM(J25)</f>
        <v>400</v>
      </c>
      <c r="G79" s="76"/>
      <c r="H79" s="76"/>
      <c r="I79" s="77">
        <f>IF(AND($G$70&gt;=4,K25="100回以上",L25="実施"),F79*2000,0)</f>
        <v>800000</v>
      </c>
      <c r="J79" s="77"/>
      <c r="K79" s="78"/>
    </row>
    <row r="80" spans="1:16" ht="35.4" x14ac:dyDescent="0.85">
      <c r="C80" s="43">
        <f t="shared" si="4"/>
        <v>45327</v>
      </c>
      <c r="D80" s="46"/>
      <c r="E80" s="47"/>
      <c r="F80" s="76">
        <f>SUM(J29)</f>
        <v>90</v>
      </c>
      <c r="G80" s="76"/>
      <c r="H80" s="76"/>
      <c r="I80" s="77">
        <f>IF(AND($G$70&gt;=4,K29="100回以上",L29="実施"),F80*2000,0)</f>
        <v>0</v>
      </c>
      <c r="J80" s="77"/>
      <c r="K80" s="78"/>
    </row>
    <row r="81" spans="1:14" ht="35.4" x14ac:dyDescent="0.85">
      <c r="C81" s="43">
        <f t="shared" si="4"/>
        <v>45334</v>
      </c>
      <c r="D81" s="46"/>
      <c r="E81" s="47"/>
      <c r="F81" s="76">
        <f>SUM(J33)</f>
        <v>400</v>
      </c>
      <c r="G81" s="76"/>
      <c r="H81" s="76"/>
      <c r="I81" s="77">
        <f>IF(AND($G$70&gt;=4,K33="100回以上",L33="実施"),F81*2000,0)</f>
        <v>800000</v>
      </c>
      <c r="J81" s="77"/>
      <c r="K81" s="78"/>
    </row>
    <row r="82" spans="1:14" ht="35.4" x14ac:dyDescent="0.85">
      <c r="C82" s="43">
        <f t="shared" si="4"/>
        <v>45341</v>
      </c>
      <c r="D82" s="46"/>
      <c r="E82" s="47"/>
      <c r="F82" s="76">
        <f>SUM(J37)</f>
        <v>400</v>
      </c>
      <c r="G82" s="76"/>
      <c r="H82" s="76"/>
      <c r="I82" s="77">
        <f>IF(AND($G$70&gt;=4,K37="100回以上",L37="実施"),F82*2000,0)</f>
        <v>800000</v>
      </c>
      <c r="J82" s="77"/>
      <c r="K82" s="78"/>
    </row>
    <row r="83" spans="1:14" ht="35.700000000000003" thickBot="1" x14ac:dyDescent="0.9">
      <c r="C83" s="48">
        <f t="shared" si="4"/>
        <v>45348</v>
      </c>
      <c r="D83" s="49"/>
      <c r="E83" s="50"/>
      <c r="F83" s="79">
        <f>SUM(J41)</f>
        <v>400</v>
      </c>
      <c r="G83" s="79"/>
      <c r="H83" s="79"/>
      <c r="I83" s="80">
        <f>IF(AND($G$70&gt;=4,K41="100回以上",L41="実施"),F83*2000,0)</f>
        <v>800000</v>
      </c>
      <c r="J83" s="80"/>
      <c r="K83" s="81"/>
    </row>
    <row r="84" spans="1:14" ht="35.700000000000003" thickTop="1" x14ac:dyDescent="0.85">
      <c r="C84" s="51" t="s">
        <v>39</v>
      </c>
      <c r="D84" s="52"/>
      <c r="E84" s="52"/>
      <c r="F84" s="82">
        <f>SUM(F75:H83)</f>
        <v>2890</v>
      </c>
      <c r="G84" s="83"/>
      <c r="H84" s="84"/>
      <c r="I84" s="85">
        <f>SUM(I75:K83)</f>
        <v>5000000</v>
      </c>
      <c r="J84" s="86"/>
      <c r="K84" s="87"/>
    </row>
    <row r="85" spans="1:14" ht="45" customHeight="1" x14ac:dyDescent="0.85">
      <c r="C85" s="40" t="s">
        <v>40</v>
      </c>
      <c r="D85" s="28"/>
      <c r="E85" s="28"/>
      <c r="I85" s="75">
        <f>SUMIF(I75:K83,"&gt;0",F75:H83)</f>
        <v>2500</v>
      </c>
      <c r="J85" s="75"/>
      <c r="K85" s="75"/>
    </row>
    <row r="86" spans="1:14" ht="21.6" customHeight="1" x14ac:dyDescent="0.85">
      <c r="A86" s="40"/>
      <c r="B86" s="28"/>
      <c r="C86" s="28"/>
      <c r="D86" s="28"/>
      <c r="E86" s="28"/>
      <c r="F86" s="53"/>
      <c r="G86" s="53"/>
      <c r="H86" s="53"/>
      <c r="I86" s="53"/>
      <c r="J86" s="53"/>
      <c r="K86" s="53"/>
      <c r="L86" s="53"/>
      <c r="M86" s="54"/>
      <c r="N86" s="55"/>
    </row>
    <row r="87" spans="1:14" ht="35.4" x14ac:dyDescent="0.85">
      <c r="A87" s="23" t="s">
        <v>41</v>
      </c>
      <c r="B87" s="23"/>
      <c r="C87" s="23"/>
      <c r="D87" s="23"/>
      <c r="E87" s="23"/>
      <c r="F87" s="23"/>
      <c r="G87" s="23"/>
      <c r="H87" s="23"/>
      <c r="I87" s="23"/>
      <c r="J87" s="28"/>
      <c r="K87" s="28"/>
      <c r="L87" s="28"/>
      <c r="M87" s="28"/>
      <c r="N87" s="3"/>
    </row>
    <row r="88" spans="1:14" ht="35.4" x14ac:dyDescent="0.85">
      <c r="A88" s="23"/>
      <c r="B88" s="23"/>
      <c r="C88" s="73" t="s">
        <v>42</v>
      </c>
      <c r="D88" s="74"/>
      <c r="E88" s="69"/>
      <c r="F88" s="69"/>
      <c r="G88" s="69"/>
      <c r="H88" s="69"/>
      <c r="I88" s="69"/>
      <c r="J88" s="69"/>
      <c r="K88" s="69"/>
      <c r="L88" s="69"/>
      <c r="M88" s="69"/>
    </row>
    <row r="89" spans="1:14" ht="35.4" x14ac:dyDescent="0.85">
      <c r="A89" s="23"/>
      <c r="B89" s="23"/>
      <c r="C89" s="73" t="s">
        <v>43</v>
      </c>
      <c r="D89" s="74"/>
      <c r="E89" s="69"/>
      <c r="F89" s="69"/>
      <c r="G89" s="69"/>
      <c r="H89" s="69"/>
      <c r="I89" s="69"/>
      <c r="J89" s="69"/>
      <c r="K89" s="69"/>
      <c r="L89" s="69"/>
      <c r="M89" s="69"/>
    </row>
    <row r="90" spans="1:14" ht="35.4" x14ac:dyDescent="0.85">
      <c r="A90" s="23"/>
      <c r="B90" s="23"/>
      <c r="C90" s="73" t="s">
        <v>44</v>
      </c>
      <c r="D90" s="74"/>
      <c r="E90" s="69"/>
      <c r="F90" s="69"/>
      <c r="G90" s="69"/>
      <c r="H90" s="69"/>
      <c r="I90" s="69"/>
      <c r="J90" s="69"/>
      <c r="K90" s="69"/>
      <c r="L90" s="69"/>
      <c r="M90" s="69"/>
    </row>
    <row r="91" spans="1:14" ht="35.4" x14ac:dyDescent="0.85">
      <c r="A91" s="23"/>
      <c r="B91" s="23"/>
      <c r="C91" s="73" t="s">
        <v>45</v>
      </c>
      <c r="D91" s="74"/>
      <c r="E91" s="69"/>
      <c r="F91" s="69"/>
      <c r="G91" s="69"/>
      <c r="H91" s="69"/>
      <c r="I91" s="69"/>
      <c r="J91" s="69"/>
      <c r="K91" s="69"/>
      <c r="L91" s="69"/>
      <c r="M91" s="69"/>
    </row>
    <row r="92" spans="1:14" ht="35.4" x14ac:dyDescent="0.85">
      <c r="A92" s="23"/>
      <c r="B92" s="23"/>
      <c r="C92" s="73" t="s">
        <v>46</v>
      </c>
      <c r="D92" s="74"/>
      <c r="E92" s="69"/>
      <c r="F92" s="69"/>
      <c r="G92" s="69"/>
      <c r="H92" s="69"/>
      <c r="I92" s="69"/>
      <c r="J92" s="69"/>
      <c r="K92" s="69"/>
      <c r="L92" s="69"/>
      <c r="M92" s="69"/>
    </row>
    <row r="93" spans="1:14" ht="35.4" x14ac:dyDescent="0.85">
      <c r="A93" s="23"/>
      <c r="B93" s="23"/>
      <c r="C93" s="73" t="s">
        <v>47</v>
      </c>
      <c r="D93" s="74"/>
      <c r="E93" s="69"/>
      <c r="F93" s="69"/>
      <c r="G93" s="69"/>
      <c r="H93" s="69"/>
      <c r="I93" s="69"/>
      <c r="J93" s="69"/>
      <c r="K93" s="69"/>
      <c r="L93" s="69"/>
      <c r="M93" s="69"/>
    </row>
    <row r="94" spans="1:14" ht="35.4" x14ac:dyDescent="0.85">
      <c r="A94" s="23"/>
      <c r="B94" s="23"/>
      <c r="C94" s="68" t="s">
        <v>48</v>
      </c>
      <c r="D94" s="68"/>
      <c r="E94" s="69"/>
      <c r="F94" s="69"/>
      <c r="G94" s="69"/>
      <c r="H94" s="69"/>
      <c r="I94" s="69"/>
      <c r="J94" s="69"/>
      <c r="K94" s="69"/>
      <c r="L94" s="69"/>
      <c r="M94" s="69"/>
    </row>
    <row r="95" spans="1:14" ht="35.4" x14ac:dyDescent="0.85">
      <c r="A95" s="23"/>
      <c r="B95" s="23"/>
      <c r="C95" s="56" t="s">
        <v>9</v>
      </c>
      <c r="D95" s="57"/>
      <c r="E95" s="57"/>
      <c r="F95" s="57"/>
      <c r="G95" s="57"/>
      <c r="H95" s="57"/>
      <c r="I95" s="57"/>
      <c r="J95" s="57"/>
      <c r="K95" s="57"/>
      <c r="L95" s="57"/>
      <c r="M95" s="58"/>
    </row>
    <row r="96" spans="1:14" ht="55.5" customHeight="1" x14ac:dyDescent="0.85">
      <c r="A96" s="23"/>
      <c r="B96" s="23"/>
      <c r="C96" s="70"/>
      <c r="D96" s="71"/>
      <c r="E96" s="71"/>
      <c r="F96" s="71"/>
      <c r="G96" s="71"/>
      <c r="H96" s="71"/>
      <c r="I96" s="71"/>
      <c r="J96" s="71"/>
      <c r="K96" s="71"/>
      <c r="L96" s="71"/>
      <c r="M96" s="72"/>
    </row>
    <row r="97" spans="1:15" ht="35.25" customHeight="1" x14ac:dyDescent="0.85">
      <c r="A97" s="23"/>
      <c r="B97" s="23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</row>
    <row r="98" spans="1:15" ht="39.75" customHeight="1" x14ac:dyDescent="0.85">
      <c r="A98" s="60" t="s">
        <v>49</v>
      </c>
      <c r="B98" s="63"/>
      <c r="C98" s="64"/>
      <c r="D98" s="64"/>
      <c r="E98" s="64"/>
      <c r="F98" s="64"/>
      <c r="G98" s="64"/>
      <c r="H98" s="65"/>
      <c r="I98" s="66" t="s">
        <v>50</v>
      </c>
      <c r="J98" s="66"/>
      <c r="K98" s="66"/>
      <c r="L98" s="67"/>
      <c r="M98" s="67"/>
      <c r="N98" s="67"/>
      <c r="O98" s="61"/>
    </row>
    <row r="99" spans="1:15" ht="39.75" customHeight="1" x14ac:dyDescent="0.85">
      <c r="A99" s="60" t="s">
        <v>51</v>
      </c>
      <c r="B99" s="63"/>
      <c r="C99" s="64"/>
      <c r="D99" s="64"/>
      <c r="E99" s="64"/>
      <c r="F99" s="64"/>
      <c r="G99" s="64"/>
      <c r="H99" s="65"/>
      <c r="I99" s="66" t="s">
        <v>52</v>
      </c>
      <c r="J99" s="66"/>
      <c r="K99" s="66"/>
      <c r="L99" s="67"/>
      <c r="M99" s="67"/>
      <c r="N99" s="67"/>
      <c r="O99" s="62"/>
    </row>
    <row r="100" spans="1:15" ht="39.75" customHeight="1" x14ac:dyDescent="0.85">
      <c r="A100" s="60" t="s">
        <v>53</v>
      </c>
      <c r="B100" s="63"/>
      <c r="C100" s="64"/>
      <c r="D100" s="64"/>
      <c r="E100" s="64"/>
      <c r="F100" s="64"/>
      <c r="G100" s="64"/>
      <c r="H100" s="65"/>
      <c r="I100" s="66" t="s">
        <v>54</v>
      </c>
      <c r="J100" s="66"/>
      <c r="K100" s="66"/>
      <c r="L100" s="67"/>
      <c r="M100" s="67"/>
      <c r="N100" s="67"/>
      <c r="O100" s="62"/>
    </row>
    <row r="101" spans="1:15" ht="39.75" customHeight="1" x14ac:dyDescent="0.85">
      <c r="A101" s="60" t="s">
        <v>55</v>
      </c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5"/>
      <c r="O101" s="40"/>
    </row>
    <row r="102" spans="1:15" ht="39.75" customHeight="1" x14ac:dyDescent="0.85">
      <c r="A102" s="60" t="s">
        <v>56</v>
      </c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5"/>
      <c r="O102" s="3"/>
    </row>
  </sheetData>
  <mergeCells count="165">
    <mergeCell ref="C1:J1"/>
    <mergeCell ref="C2:J2"/>
    <mergeCell ref="J6:J7"/>
    <mergeCell ref="K6:K7"/>
    <mergeCell ref="L6:L7"/>
    <mergeCell ref="M6:N7"/>
    <mergeCell ref="J8:L8"/>
    <mergeCell ref="M8:N8"/>
    <mergeCell ref="A9:B9"/>
    <mergeCell ref="J9:J10"/>
    <mergeCell ref="K9:K10"/>
    <mergeCell ref="L9:L10"/>
    <mergeCell ref="M9:N9"/>
    <mergeCell ref="A10:B10"/>
    <mergeCell ref="M10:N10"/>
    <mergeCell ref="M11:N11"/>
    <mergeCell ref="A12:B12"/>
    <mergeCell ref="J12:L12"/>
    <mergeCell ref="M12:N12"/>
    <mergeCell ref="A13:B13"/>
    <mergeCell ref="J13:J14"/>
    <mergeCell ref="K13:K14"/>
    <mergeCell ref="L13:L14"/>
    <mergeCell ref="M13:N13"/>
    <mergeCell ref="A14:B14"/>
    <mergeCell ref="M14:N14"/>
    <mergeCell ref="M15:N15"/>
    <mergeCell ref="A16:B16"/>
    <mergeCell ref="J16:L16"/>
    <mergeCell ref="M16:N16"/>
    <mergeCell ref="A17:B17"/>
    <mergeCell ref="J17:J18"/>
    <mergeCell ref="K17:K18"/>
    <mergeCell ref="L17:L18"/>
    <mergeCell ref="M17:N17"/>
    <mergeCell ref="A21:B21"/>
    <mergeCell ref="J21:J22"/>
    <mergeCell ref="K21:K22"/>
    <mergeCell ref="L21:L22"/>
    <mergeCell ref="M21:N21"/>
    <mergeCell ref="A22:B22"/>
    <mergeCell ref="M22:N22"/>
    <mergeCell ref="A18:B18"/>
    <mergeCell ref="M18:N18"/>
    <mergeCell ref="M19:N19"/>
    <mergeCell ref="A20:B20"/>
    <mergeCell ref="J20:L20"/>
    <mergeCell ref="M20:N20"/>
    <mergeCell ref="M23:N23"/>
    <mergeCell ref="A24:B24"/>
    <mergeCell ref="J24:L24"/>
    <mergeCell ref="M24:N24"/>
    <mergeCell ref="A25:B25"/>
    <mergeCell ref="J25:J26"/>
    <mergeCell ref="K25:K26"/>
    <mergeCell ref="L25:L26"/>
    <mergeCell ref="M25:N25"/>
    <mergeCell ref="A26:B26"/>
    <mergeCell ref="M26:N26"/>
    <mergeCell ref="M27:N27"/>
    <mergeCell ref="A28:B28"/>
    <mergeCell ref="J28:L28"/>
    <mergeCell ref="M28:N28"/>
    <mergeCell ref="A29:B29"/>
    <mergeCell ref="J29:J30"/>
    <mergeCell ref="K29:K30"/>
    <mergeCell ref="L29:L30"/>
    <mergeCell ref="M29:N29"/>
    <mergeCell ref="A33:B33"/>
    <mergeCell ref="J33:J34"/>
    <mergeCell ref="K33:K34"/>
    <mergeCell ref="L33:L34"/>
    <mergeCell ref="M33:N33"/>
    <mergeCell ref="A34:B34"/>
    <mergeCell ref="M34:N34"/>
    <mergeCell ref="A30:B30"/>
    <mergeCell ref="M30:N30"/>
    <mergeCell ref="M31:N31"/>
    <mergeCell ref="A32:B32"/>
    <mergeCell ref="J32:L32"/>
    <mergeCell ref="M32:N32"/>
    <mergeCell ref="M35:N35"/>
    <mergeCell ref="A36:B36"/>
    <mergeCell ref="J36:L36"/>
    <mergeCell ref="M36:N36"/>
    <mergeCell ref="A37:B37"/>
    <mergeCell ref="J37:J38"/>
    <mergeCell ref="K37:K38"/>
    <mergeCell ref="L37:L38"/>
    <mergeCell ref="M37:N37"/>
    <mergeCell ref="A38:B38"/>
    <mergeCell ref="M38:N38"/>
    <mergeCell ref="M39:N39"/>
    <mergeCell ref="A40:B40"/>
    <mergeCell ref="J40:L40"/>
    <mergeCell ref="M40:N40"/>
    <mergeCell ref="A41:B41"/>
    <mergeCell ref="J41:J42"/>
    <mergeCell ref="K41:K42"/>
    <mergeCell ref="L41:L42"/>
    <mergeCell ref="M41:N41"/>
    <mergeCell ref="L52:N52"/>
    <mergeCell ref="L53:N53"/>
    <mergeCell ref="L54:N54"/>
    <mergeCell ref="A57:N57"/>
    <mergeCell ref="A61:O61"/>
    <mergeCell ref="F64:J64"/>
    <mergeCell ref="A42:B42"/>
    <mergeCell ref="M42:N42"/>
    <mergeCell ref="E45:I45"/>
    <mergeCell ref="J45:K45"/>
    <mergeCell ref="L48:N48"/>
    <mergeCell ref="L51:N51"/>
    <mergeCell ref="F76:H76"/>
    <mergeCell ref="I76:K76"/>
    <mergeCell ref="F77:H77"/>
    <mergeCell ref="I77:K77"/>
    <mergeCell ref="F78:H78"/>
    <mergeCell ref="I78:K78"/>
    <mergeCell ref="C73:E74"/>
    <mergeCell ref="F73:H73"/>
    <mergeCell ref="I73:K73"/>
    <mergeCell ref="F74:H74"/>
    <mergeCell ref="I74:K74"/>
    <mergeCell ref="F75:H75"/>
    <mergeCell ref="I75:K75"/>
    <mergeCell ref="F82:H82"/>
    <mergeCell ref="I82:K82"/>
    <mergeCell ref="F83:H83"/>
    <mergeCell ref="I83:K83"/>
    <mergeCell ref="F84:H84"/>
    <mergeCell ref="I84:K84"/>
    <mergeCell ref="F79:H79"/>
    <mergeCell ref="I79:K79"/>
    <mergeCell ref="F80:H80"/>
    <mergeCell ref="I80:K80"/>
    <mergeCell ref="F81:H81"/>
    <mergeCell ref="I81:K81"/>
    <mergeCell ref="C91:D91"/>
    <mergeCell ref="E91:M91"/>
    <mergeCell ref="C92:D92"/>
    <mergeCell ref="E92:M92"/>
    <mergeCell ref="C93:D93"/>
    <mergeCell ref="E93:M93"/>
    <mergeCell ref="I85:K85"/>
    <mergeCell ref="C88:D88"/>
    <mergeCell ref="E88:M88"/>
    <mergeCell ref="C89:D89"/>
    <mergeCell ref="E89:M89"/>
    <mergeCell ref="C90:D90"/>
    <mergeCell ref="E90:M90"/>
    <mergeCell ref="B101:N101"/>
    <mergeCell ref="B102:N102"/>
    <mergeCell ref="B99:H99"/>
    <mergeCell ref="I99:K99"/>
    <mergeCell ref="L99:N99"/>
    <mergeCell ref="B100:H100"/>
    <mergeCell ref="I100:K100"/>
    <mergeCell ref="L100:N100"/>
    <mergeCell ref="C94:D94"/>
    <mergeCell ref="E94:M94"/>
    <mergeCell ref="C96:M96"/>
    <mergeCell ref="B98:H98"/>
    <mergeCell ref="I98:K98"/>
    <mergeCell ref="L98:N98"/>
  </mergeCells>
  <phoneticPr fontId="3"/>
  <dataValidations count="2">
    <dataValidation type="list" allowBlank="1" showInputMessage="1" sqref="K29 K17 K25 K9 K33 K37 K13 K21 K41" xr:uid="{00000000-0002-0000-0000-000000000000}">
      <formula1>"100回未満,100回以上,150回以上"</formula1>
    </dataValidation>
    <dataValidation type="list" allowBlank="1" showInputMessage="1" showErrorMessage="1" sqref="C9:I9 C33:I33 C29:I29 C37:I37 C17:I17 C13:I13 C41:I41 C21:I21 C25:I25" xr:uid="{00000000-0002-0000-0000-000001000000}">
      <formula1>"○,　"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rowBreaks count="2" manualBreakCount="2">
    <brk id="46" max="15" man="1"/>
    <brk id="10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2"/>
  <sheetViews>
    <sheetView tabSelected="1" view="pageBreakPreview" zoomScale="55" zoomScaleNormal="55" zoomScaleSheetLayoutView="55" workbookViewId="0">
      <selection activeCell="J45" sqref="J45:K45"/>
    </sheetView>
  </sheetViews>
  <sheetFormatPr defaultColWidth="9" defaultRowHeight="17.7" x14ac:dyDescent="0.85"/>
  <cols>
    <col min="1" max="1" width="38.76171875" customWidth="1"/>
    <col min="2" max="9" width="11.234375" customWidth="1"/>
    <col min="10" max="10" width="15" customWidth="1"/>
    <col min="11" max="11" width="14.140625" customWidth="1"/>
    <col min="12" max="13" width="15.85546875" customWidth="1"/>
    <col min="14" max="14" width="26.6171875" customWidth="1"/>
    <col min="15" max="15" width="10.140625" customWidth="1"/>
    <col min="16" max="16" width="9" customWidth="1"/>
  </cols>
  <sheetData>
    <row r="1" spans="1:15" ht="48" customHeight="1" x14ac:dyDescent="0.85">
      <c r="A1" s="1" t="s">
        <v>0</v>
      </c>
      <c r="B1" s="2"/>
      <c r="C1" s="132"/>
      <c r="D1" s="132"/>
      <c r="E1" s="132"/>
      <c r="F1" s="132"/>
      <c r="G1" s="132"/>
      <c r="H1" s="132"/>
      <c r="I1" s="132"/>
      <c r="J1" s="132"/>
      <c r="M1" s="3" t="s">
        <v>1</v>
      </c>
    </row>
    <row r="2" spans="1:15" ht="42" customHeight="1" x14ac:dyDescent="0.85">
      <c r="A2" s="1" t="s">
        <v>2</v>
      </c>
      <c r="B2" s="1"/>
      <c r="C2" s="133"/>
      <c r="D2" s="134"/>
      <c r="E2" s="134"/>
      <c r="F2" s="134"/>
      <c r="G2" s="134"/>
      <c r="H2" s="134"/>
      <c r="I2" s="134"/>
      <c r="J2" s="134"/>
      <c r="O2" s="4"/>
    </row>
    <row r="3" spans="1:15" ht="55.15" customHeight="1" x14ac:dyDescent="0.85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6"/>
    </row>
    <row r="4" spans="1:15" ht="45" customHeight="1" x14ac:dyDescent="0.8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7"/>
    </row>
    <row r="5" spans="1:15" ht="45" customHeight="1" x14ac:dyDescent="0.8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7"/>
    </row>
    <row r="6" spans="1:15" ht="42" customHeight="1" x14ac:dyDescent="0.85">
      <c r="A6" s="8" t="s">
        <v>5</v>
      </c>
      <c r="B6" s="9"/>
      <c r="C6" s="9"/>
      <c r="D6" s="9"/>
      <c r="E6" s="9"/>
      <c r="F6" s="9"/>
      <c r="G6" s="9"/>
      <c r="H6" s="9"/>
      <c r="I6" s="9"/>
      <c r="J6" s="135" t="s">
        <v>6</v>
      </c>
      <c r="K6" s="137" t="s">
        <v>7</v>
      </c>
      <c r="L6" s="139" t="s">
        <v>8</v>
      </c>
      <c r="M6" s="141" t="s">
        <v>9</v>
      </c>
      <c r="N6" s="142"/>
    </row>
    <row r="7" spans="1:15" ht="42" customHeight="1" x14ac:dyDescent="0.85">
      <c r="A7" s="9"/>
      <c r="B7" s="9"/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36"/>
      <c r="K7" s="138"/>
      <c r="L7" s="140"/>
      <c r="M7" s="143"/>
      <c r="N7" s="144"/>
    </row>
    <row r="8" spans="1:15" ht="42" customHeight="1" x14ac:dyDescent="0.85">
      <c r="A8" s="9"/>
      <c r="B8" s="9"/>
      <c r="C8" s="13">
        <v>45292</v>
      </c>
      <c r="D8" s="11">
        <f>C8+1</f>
        <v>45293</v>
      </c>
      <c r="E8" s="11">
        <f>D8+1</f>
        <v>45294</v>
      </c>
      <c r="F8" s="11">
        <f t="shared" ref="F8:H8" si="0">E8+1</f>
        <v>45295</v>
      </c>
      <c r="G8" s="11">
        <f t="shared" si="0"/>
        <v>45296</v>
      </c>
      <c r="H8" s="12">
        <f t="shared" si="0"/>
        <v>45297</v>
      </c>
      <c r="I8" s="13">
        <f>H8+1</f>
        <v>45298</v>
      </c>
      <c r="J8" s="121"/>
      <c r="K8" s="122"/>
      <c r="L8" s="123"/>
      <c r="M8" s="112"/>
      <c r="N8" s="113"/>
    </row>
    <row r="9" spans="1:15" ht="42" customHeight="1" x14ac:dyDescent="0.85">
      <c r="A9" s="124" t="s">
        <v>17</v>
      </c>
      <c r="B9" s="125"/>
      <c r="C9" s="14"/>
      <c r="D9" s="14"/>
      <c r="E9" s="14"/>
      <c r="F9" s="14"/>
      <c r="G9" s="14"/>
      <c r="H9" s="14"/>
      <c r="I9" s="14"/>
      <c r="J9" s="126">
        <f>SUM(C10:I10)</f>
        <v>0</v>
      </c>
      <c r="K9" s="128" t="str">
        <f>IF(J9&lt;100,"100回未満",IF(J9&gt;99,"100回以上"))</f>
        <v>100回未満</v>
      </c>
      <c r="L9" s="130" t="str">
        <f>IF(COUNTIF(C9:I9,"○")&gt;0,"実施","―")</f>
        <v>―</v>
      </c>
      <c r="M9" s="112"/>
      <c r="N9" s="113"/>
    </row>
    <row r="10" spans="1:15" ht="42" customHeight="1" x14ac:dyDescent="0.85">
      <c r="A10" s="110" t="s">
        <v>18</v>
      </c>
      <c r="B10" s="111"/>
      <c r="C10" s="14"/>
      <c r="D10" s="14"/>
      <c r="E10" s="14"/>
      <c r="F10" s="14"/>
      <c r="G10" s="14"/>
      <c r="H10" s="14"/>
      <c r="I10" s="14"/>
      <c r="J10" s="127"/>
      <c r="K10" s="129"/>
      <c r="L10" s="131"/>
      <c r="M10" s="112"/>
      <c r="N10" s="113"/>
    </row>
    <row r="11" spans="1:15" ht="42" hidden="1" customHeight="1" x14ac:dyDescent="0.85">
      <c r="A11" s="15"/>
      <c r="B11" s="16"/>
      <c r="C11" s="14" t="e">
        <f>C10+#REF!</f>
        <v>#REF!</v>
      </c>
      <c r="D11" s="14" t="e">
        <f>D10+#REF!</f>
        <v>#REF!</v>
      </c>
      <c r="E11" s="14" t="e">
        <f>E10+#REF!</f>
        <v>#REF!</v>
      </c>
      <c r="F11" s="14" t="e">
        <f>F10+#REF!</f>
        <v>#REF!</v>
      </c>
      <c r="G11" s="14" t="e">
        <f>G10+#REF!</f>
        <v>#REF!</v>
      </c>
      <c r="H11" s="14" t="e">
        <f>H10+#REF!</f>
        <v>#REF!</v>
      </c>
      <c r="I11" s="14" t="e">
        <f>I10+#REF!</f>
        <v>#REF!</v>
      </c>
      <c r="J11" s="17"/>
      <c r="K11" s="18"/>
      <c r="L11" s="19"/>
      <c r="M11" s="112"/>
      <c r="N11" s="113"/>
    </row>
    <row r="12" spans="1:15" ht="42" customHeight="1" x14ac:dyDescent="0.85">
      <c r="A12" s="119"/>
      <c r="B12" s="120"/>
      <c r="C12" s="13">
        <f>I8+1</f>
        <v>45299</v>
      </c>
      <c r="D12" s="11">
        <f>C12+1</f>
        <v>45300</v>
      </c>
      <c r="E12" s="11">
        <f t="shared" ref="E12:H32" si="1">D12+1</f>
        <v>45301</v>
      </c>
      <c r="F12" s="11">
        <f t="shared" si="1"/>
        <v>45302</v>
      </c>
      <c r="G12" s="11">
        <f t="shared" si="1"/>
        <v>45303</v>
      </c>
      <c r="H12" s="12">
        <f t="shared" si="1"/>
        <v>45304</v>
      </c>
      <c r="I12" s="13">
        <f>H12+1</f>
        <v>45305</v>
      </c>
      <c r="J12" s="121"/>
      <c r="K12" s="122"/>
      <c r="L12" s="123"/>
      <c r="M12" s="112"/>
      <c r="N12" s="113"/>
    </row>
    <row r="13" spans="1:15" ht="42" customHeight="1" x14ac:dyDescent="0.85">
      <c r="A13" s="124" t="s">
        <v>19</v>
      </c>
      <c r="B13" s="125"/>
      <c r="C13" s="14"/>
      <c r="D13" s="14"/>
      <c r="E13" s="14"/>
      <c r="F13" s="14"/>
      <c r="G13" s="14"/>
      <c r="H13" s="14"/>
      <c r="I13" s="14"/>
      <c r="J13" s="126">
        <f>SUM(C14:I14)</f>
        <v>0</v>
      </c>
      <c r="K13" s="128" t="str">
        <f>IF(J13&lt;100,"100回未満",IF(J13&gt;99,"100回以上"))</f>
        <v>100回未満</v>
      </c>
      <c r="L13" s="130" t="str">
        <f>IF(COUNTIF(C13:I13,"○")&gt;0,"実施","―")</f>
        <v>―</v>
      </c>
      <c r="M13" s="112"/>
      <c r="N13" s="113"/>
    </row>
    <row r="14" spans="1:15" ht="42" customHeight="1" x14ac:dyDescent="0.85">
      <c r="A14" s="110" t="s">
        <v>18</v>
      </c>
      <c r="B14" s="111"/>
      <c r="C14" s="14"/>
      <c r="D14" s="14"/>
      <c r="E14" s="14"/>
      <c r="F14" s="14"/>
      <c r="G14" s="14"/>
      <c r="H14" s="14"/>
      <c r="I14" s="14"/>
      <c r="J14" s="127"/>
      <c r="K14" s="129"/>
      <c r="L14" s="131"/>
      <c r="M14" s="112"/>
      <c r="N14" s="113"/>
      <c r="O14" t="str">
        <f>IF(J13&lt;100,IF(OR(J13="100回以上",K13="150回以上"),"エラー。接種回数と回数区分が一致しません",""),IF(J13&lt;150,IF(OR(J13="100回未満",K13="150回以上"),"エラー。接種回数と回数区分が一致しません",""),IF(K13="100回未満","エラー。接種回数と回数区分が一致しません","")))</f>
        <v/>
      </c>
    </row>
    <row r="15" spans="1:15" ht="42" hidden="1" customHeight="1" x14ac:dyDescent="0.85">
      <c r="A15" s="15"/>
      <c r="B15" s="16"/>
      <c r="C15" s="14" t="e">
        <f>C14+#REF!</f>
        <v>#REF!</v>
      </c>
      <c r="D15" s="14" t="e">
        <f>D14+#REF!</f>
        <v>#REF!</v>
      </c>
      <c r="E15" s="14" t="e">
        <f>E14+#REF!</f>
        <v>#REF!</v>
      </c>
      <c r="F15" s="14" t="e">
        <f>F14+#REF!</f>
        <v>#REF!</v>
      </c>
      <c r="G15" s="14" t="e">
        <f>G14+#REF!</f>
        <v>#REF!</v>
      </c>
      <c r="H15" s="14" t="e">
        <f>H14+#REF!</f>
        <v>#REF!</v>
      </c>
      <c r="I15" s="14" t="e">
        <f>I14+#REF!</f>
        <v>#REF!</v>
      </c>
      <c r="J15" s="17"/>
      <c r="K15" s="18"/>
      <c r="L15" s="19"/>
      <c r="M15" s="112"/>
      <c r="N15" s="113"/>
    </row>
    <row r="16" spans="1:15" ht="42" customHeight="1" x14ac:dyDescent="0.85">
      <c r="A16" s="119"/>
      <c r="B16" s="120"/>
      <c r="C16" s="11">
        <f>I12+1</f>
        <v>45306</v>
      </c>
      <c r="D16" s="11">
        <f>C16+1</f>
        <v>45307</v>
      </c>
      <c r="E16" s="11">
        <f t="shared" si="1"/>
        <v>45308</v>
      </c>
      <c r="F16" s="11">
        <f t="shared" si="1"/>
        <v>45309</v>
      </c>
      <c r="G16" s="11">
        <f t="shared" si="1"/>
        <v>45310</v>
      </c>
      <c r="H16" s="12">
        <f t="shared" si="1"/>
        <v>45311</v>
      </c>
      <c r="I16" s="13">
        <f>H16+1</f>
        <v>45312</v>
      </c>
      <c r="J16" s="121"/>
      <c r="K16" s="122"/>
      <c r="L16" s="123"/>
      <c r="M16" s="112"/>
      <c r="N16" s="113"/>
    </row>
    <row r="17" spans="1:15" ht="42" customHeight="1" x14ac:dyDescent="0.85">
      <c r="A17" s="124" t="s">
        <v>19</v>
      </c>
      <c r="B17" s="125"/>
      <c r="C17" s="14"/>
      <c r="D17" s="14"/>
      <c r="E17" s="14"/>
      <c r="F17" s="14"/>
      <c r="G17" s="14"/>
      <c r="H17" s="14"/>
      <c r="I17" s="14"/>
      <c r="J17" s="126">
        <f>SUM(C18:I18)</f>
        <v>0</v>
      </c>
      <c r="K17" s="128" t="str">
        <f>IF(J17&lt;100,"100回未満",IF(J17&gt;99,"100回以上"))</f>
        <v>100回未満</v>
      </c>
      <c r="L17" s="130" t="str">
        <f>IF(COUNTIF(C17:I17,"○")&gt;0,"実施","―")</f>
        <v>―</v>
      </c>
      <c r="M17" s="112"/>
      <c r="N17" s="113"/>
    </row>
    <row r="18" spans="1:15" ht="42" customHeight="1" x14ac:dyDescent="0.85">
      <c r="A18" s="110" t="s">
        <v>18</v>
      </c>
      <c r="B18" s="111"/>
      <c r="C18" s="14"/>
      <c r="D18" s="14"/>
      <c r="E18" s="14"/>
      <c r="F18" s="14"/>
      <c r="G18" s="14"/>
      <c r="H18" s="14"/>
      <c r="I18" s="14"/>
      <c r="J18" s="127"/>
      <c r="K18" s="129"/>
      <c r="L18" s="131"/>
      <c r="M18" s="112"/>
      <c r="N18" s="113"/>
      <c r="O18" t="str">
        <f>IF(J17&lt;100,IF(OR(J17="100回以上",K17="150回以上"),"エラー。接種回数と回数区分が一致しません",""),IF(J17&lt;150,IF(OR(J17="100回未満",K17="150回以上"),"エラー。接種回数と回数区分が一致しません",""),IF(K17="100回未満","エラー。接種回数と回数区分が一致しません","")))</f>
        <v/>
      </c>
    </row>
    <row r="19" spans="1:15" ht="42" hidden="1" customHeight="1" x14ac:dyDescent="0.85">
      <c r="A19" s="15"/>
      <c r="B19" s="16"/>
      <c r="C19" s="14" t="e">
        <f>C18+#REF!</f>
        <v>#REF!</v>
      </c>
      <c r="D19" s="14" t="e">
        <f>D18+#REF!</f>
        <v>#REF!</v>
      </c>
      <c r="E19" s="14" t="e">
        <f>E18+#REF!</f>
        <v>#REF!</v>
      </c>
      <c r="F19" s="14" t="e">
        <f>F18+#REF!</f>
        <v>#REF!</v>
      </c>
      <c r="G19" s="14" t="e">
        <f>G18+#REF!</f>
        <v>#REF!</v>
      </c>
      <c r="H19" s="14" t="e">
        <f>H18+#REF!</f>
        <v>#REF!</v>
      </c>
      <c r="I19" s="14" t="e">
        <f>I18+#REF!</f>
        <v>#REF!</v>
      </c>
      <c r="J19" s="17"/>
      <c r="K19" s="18"/>
      <c r="L19" s="19"/>
      <c r="M19" s="112"/>
      <c r="N19" s="113"/>
    </row>
    <row r="20" spans="1:15" ht="42" customHeight="1" x14ac:dyDescent="0.85">
      <c r="A20" s="119"/>
      <c r="B20" s="120"/>
      <c r="C20" s="11">
        <f>I16+1</f>
        <v>45313</v>
      </c>
      <c r="D20" s="11">
        <f>C20+1</f>
        <v>45314</v>
      </c>
      <c r="E20" s="11">
        <f t="shared" si="1"/>
        <v>45315</v>
      </c>
      <c r="F20" s="11">
        <f t="shared" si="1"/>
        <v>45316</v>
      </c>
      <c r="G20" s="11">
        <f t="shared" si="1"/>
        <v>45317</v>
      </c>
      <c r="H20" s="12">
        <f t="shared" si="1"/>
        <v>45318</v>
      </c>
      <c r="I20" s="13">
        <f>H20+1</f>
        <v>45319</v>
      </c>
      <c r="J20" s="121"/>
      <c r="K20" s="122"/>
      <c r="L20" s="123"/>
      <c r="M20" s="112"/>
      <c r="N20" s="113"/>
    </row>
    <row r="21" spans="1:15" ht="42" customHeight="1" x14ac:dyDescent="0.85">
      <c r="A21" s="124" t="s">
        <v>19</v>
      </c>
      <c r="B21" s="125"/>
      <c r="C21" s="14"/>
      <c r="D21" s="14"/>
      <c r="E21" s="14"/>
      <c r="F21" s="14"/>
      <c r="G21" s="14"/>
      <c r="H21" s="14"/>
      <c r="I21" s="14"/>
      <c r="J21" s="126">
        <f>SUM(C22:I22)</f>
        <v>0</v>
      </c>
      <c r="K21" s="128" t="str">
        <f>IF(J21&lt;100,"100回未満",IF(J21&gt;99,"100回以上"))</f>
        <v>100回未満</v>
      </c>
      <c r="L21" s="130" t="str">
        <f>IF(COUNTIF(C21:I21,"○")&gt;0,"実施","―")</f>
        <v>―</v>
      </c>
      <c r="M21" s="112"/>
      <c r="N21" s="113"/>
    </row>
    <row r="22" spans="1:15" ht="42" customHeight="1" x14ac:dyDescent="0.85">
      <c r="A22" s="110" t="s">
        <v>18</v>
      </c>
      <c r="B22" s="111"/>
      <c r="C22" s="14"/>
      <c r="D22" s="14"/>
      <c r="E22" s="14"/>
      <c r="F22" s="14"/>
      <c r="G22" s="14"/>
      <c r="H22" s="14"/>
      <c r="I22" s="14"/>
      <c r="J22" s="127"/>
      <c r="K22" s="129"/>
      <c r="L22" s="131"/>
      <c r="M22" s="112"/>
      <c r="N22" s="113"/>
      <c r="O22" t="str">
        <f>IF(J21&lt;100,IF(OR(J21="100回以上",K21="150回以上"),"エラー。接種回数と回数区分が一致しません",""),IF(J21&lt;150,IF(OR(J21="100回未満",K21="150回以上"),"エラー。接種回数と回数区分が一致しません",""),IF(K21="100回未満","エラー。接種回数と回数区分が一致しません","")))</f>
        <v/>
      </c>
    </row>
    <row r="23" spans="1:15" ht="42" hidden="1" customHeight="1" x14ac:dyDescent="0.85">
      <c r="A23" s="15"/>
      <c r="B23" s="16"/>
      <c r="C23" s="14" t="e">
        <f>C22+#REF!</f>
        <v>#REF!</v>
      </c>
      <c r="D23" s="14" t="e">
        <f>D22+#REF!</f>
        <v>#REF!</v>
      </c>
      <c r="E23" s="14" t="e">
        <f>E22+#REF!</f>
        <v>#REF!</v>
      </c>
      <c r="F23" s="14" t="e">
        <f>F22+#REF!</f>
        <v>#REF!</v>
      </c>
      <c r="G23" s="14" t="e">
        <f>G22+#REF!</f>
        <v>#REF!</v>
      </c>
      <c r="H23" s="14" t="e">
        <f>H22+#REF!</f>
        <v>#REF!</v>
      </c>
      <c r="I23" s="14" t="e">
        <f>I22+#REF!</f>
        <v>#REF!</v>
      </c>
      <c r="J23" s="17"/>
      <c r="K23" s="18"/>
      <c r="L23" s="19"/>
      <c r="M23" s="112"/>
      <c r="N23" s="113"/>
    </row>
    <row r="24" spans="1:15" ht="42" customHeight="1" x14ac:dyDescent="0.85">
      <c r="A24" s="119"/>
      <c r="B24" s="120"/>
      <c r="C24" s="11">
        <f>I20+1</f>
        <v>45320</v>
      </c>
      <c r="D24" s="11">
        <f>C24+1</f>
        <v>45321</v>
      </c>
      <c r="E24" s="11">
        <f t="shared" si="1"/>
        <v>45322</v>
      </c>
      <c r="F24" s="11">
        <f t="shared" si="1"/>
        <v>45323</v>
      </c>
      <c r="G24" s="11">
        <f t="shared" si="1"/>
        <v>45324</v>
      </c>
      <c r="H24" s="12">
        <f t="shared" si="1"/>
        <v>45325</v>
      </c>
      <c r="I24" s="13">
        <f>H24+1</f>
        <v>45326</v>
      </c>
      <c r="J24" s="121"/>
      <c r="K24" s="122"/>
      <c r="L24" s="123"/>
      <c r="M24" s="112"/>
      <c r="N24" s="113"/>
    </row>
    <row r="25" spans="1:15" ht="42" customHeight="1" x14ac:dyDescent="0.85">
      <c r="A25" s="124" t="s">
        <v>19</v>
      </c>
      <c r="B25" s="125"/>
      <c r="C25" s="14"/>
      <c r="D25" s="14"/>
      <c r="E25" s="14"/>
      <c r="F25" s="14"/>
      <c r="G25" s="14"/>
      <c r="H25" s="14"/>
      <c r="I25" s="14"/>
      <c r="J25" s="126">
        <f>SUM(C26:I26)</f>
        <v>0</v>
      </c>
      <c r="K25" s="128" t="str">
        <f>IF(J25&lt;100,"100回未満",IF(J25&gt;99,"100回以上"))</f>
        <v>100回未満</v>
      </c>
      <c r="L25" s="130" t="str">
        <f>IF(COUNTIF(C25:I25,"○")&gt;0,"実施","―")</f>
        <v>―</v>
      </c>
      <c r="M25" s="112"/>
      <c r="N25" s="113"/>
    </row>
    <row r="26" spans="1:15" ht="42" customHeight="1" x14ac:dyDescent="0.85">
      <c r="A26" s="110" t="s">
        <v>18</v>
      </c>
      <c r="B26" s="111"/>
      <c r="C26" s="14"/>
      <c r="D26" s="14"/>
      <c r="E26" s="14"/>
      <c r="F26" s="14"/>
      <c r="G26" s="14"/>
      <c r="H26" s="14"/>
      <c r="I26" s="14"/>
      <c r="J26" s="127"/>
      <c r="K26" s="129"/>
      <c r="L26" s="131"/>
      <c r="M26" s="112"/>
      <c r="N26" s="113"/>
      <c r="O26" t="str">
        <f>IF(J25&lt;100,IF(OR(J25="100回以上",K25="150回以上"),"エラー。接種回数と回数区分が一致しません",""),IF(J25&lt;150,IF(OR(J25="100回未満",K25="150回以上"),"エラー。接種回数と回数区分が一致しません",""),IF(K25="100回未満","エラー。接種回数と回数区分が一致しません","")))</f>
        <v/>
      </c>
    </row>
    <row r="27" spans="1:15" ht="42" hidden="1" customHeight="1" x14ac:dyDescent="0.85">
      <c r="A27" s="15"/>
      <c r="B27" s="16"/>
      <c r="C27" s="14" t="e">
        <f>C26+#REF!</f>
        <v>#REF!</v>
      </c>
      <c r="D27" s="14" t="e">
        <f>D26+#REF!</f>
        <v>#REF!</v>
      </c>
      <c r="E27" s="14" t="e">
        <f>E26+#REF!</f>
        <v>#REF!</v>
      </c>
      <c r="F27" s="14" t="e">
        <f>F26+#REF!</f>
        <v>#REF!</v>
      </c>
      <c r="G27" s="14" t="e">
        <f>G26+#REF!</f>
        <v>#REF!</v>
      </c>
      <c r="H27" s="14" t="e">
        <f>H26+#REF!</f>
        <v>#REF!</v>
      </c>
      <c r="I27" s="14" t="e">
        <f>I26+#REF!</f>
        <v>#REF!</v>
      </c>
      <c r="J27" s="17"/>
      <c r="K27" s="18"/>
      <c r="L27" s="19"/>
      <c r="M27" s="112"/>
      <c r="N27" s="113"/>
    </row>
    <row r="28" spans="1:15" ht="42" customHeight="1" x14ac:dyDescent="0.85">
      <c r="A28" s="119"/>
      <c r="B28" s="120"/>
      <c r="C28" s="11">
        <f>I24+1</f>
        <v>45327</v>
      </c>
      <c r="D28" s="11">
        <f>C28+1</f>
        <v>45328</v>
      </c>
      <c r="E28" s="11">
        <f t="shared" si="1"/>
        <v>45329</v>
      </c>
      <c r="F28" s="11">
        <f t="shared" si="1"/>
        <v>45330</v>
      </c>
      <c r="G28" s="11">
        <f t="shared" si="1"/>
        <v>45331</v>
      </c>
      <c r="H28" s="12">
        <f t="shared" si="1"/>
        <v>45332</v>
      </c>
      <c r="I28" s="13">
        <f>H28+1</f>
        <v>45333</v>
      </c>
      <c r="J28" s="121"/>
      <c r="K28" s="122"/>
      <c r="L28" s="123"/>
      <c r="M28" s="112"/>
      <c r="N28" s="113"/>
    </row>
    <row r="29" spans="1:15" ht="42" customHeight="1" x14ac:dyDescent="0.85">
      <c r="A29" s="124" t="s">
        <v>19</v>
      </c>
      <c r="B29" s="125"/>
      <c r="C29" s="14"/>
      <c r="D29" s="14"/>
      <c r="E29" s="14"/>
      <c r="F29" s="14"/>
      <c r="G29" s="14"/>
      <c r="H29" s="14"/>
      <c r="I29" s="14"/>
      <c r="J29" s="126">
        <f>SUM(C30:I30)</f>
        <v>0</v>
      </c>
      <c r="K29" s="128" t="str">
        <f>IF(J29&lt;100,"100回未満",IF(J29&gt;99,"100回以上"))</f>
        <v>100回未満</v>
      </c>
      <c r="L29" s="130" t="str">
        <f>IF(COUNTIF(C29:I29,"○")&gt;0,"実施","―")</f>
        <v>―</v>
      </c>
      <c r="M29" s="112"/>
      <c r="N29" s="113"/>
    </row>
    <row r="30" spans="1:15" ht="42" customHeight="1" x14ac:dyDescent="0.85">
      <c r="A30" s="110" t="s">
        <v>18</v>
      </c>
      <c r="B30" s="111"/>
      <c r="C30" s="14"/>
      <c r="D30" s="14"/>
      <c r="E30" s="14"/>
      <c r="F30" s="14"/>
      <c r="G30" s="14"/>
      <c r="H30" s="14"/>
      <c r="I30" s="14"/>
      <c r="J30" s="127"/>
      <c r="K30" s="129"/>
      <c r="L30" s="131"/>
      <c r="M30" s="112"/>
      <c r="N30" s="113"/>
      <c r="O30" t="str">
        <f>IF(J29&lt;100,IF(OR(J29="100回以上",K29="150回以上"),"エラー。接種回数と回数区分が一致しません",""),IF(J29&lt;150,IF(OR(J29="100回未満",K29="150回以上"),"エラー。接種回数と回数区分が一致しません",""),IF(K29="100回未満","エラー。接種回数と回数区分が一致しません","")))</f>
        <v/>
      </c>
    </row>
    <row r="31" spans="1:15" ht="42" hidden="1" customHeight="1" x14ac:dyDescent="0.85">
      <c r="A31" s="15"/>
      <c r="B31" s="16"/>
      <c r="C31" s="14" t="e">
        <f>C30+#REF!</f>
        <v>#REF!</v>
      </c>
      <c r="D31" s="14" t="e">
        <f>D30+#REF!</f>
        <v>#REF!</v>
      </c>
      <c r="E31" s="14" t="e">
        <f>E30+#REF!</f>
        <v>#REF!</v>
      </c>
      <c r="F31" s="14" t="e">
        <f>F30+#REF!</f>
        <v>#REF!</v>
      </c>
      <c r="G31" s="14" t="e">
        <f>G30+#REF!</f>
        <v>#REF!</v>
      </c>
      <c r="H31" s="14" t="e">
        <f>H30+#REF!</f>
        <v>#REF!</v>
      </c>
      <c r="I31" s="14" t="e">
        <f>I30+#REF!</f>
        <v>#REF!</v>
      </c>
      <c r="J31" s="17"/>
      <c r="K31" s="18"/>
      <c r="L31" s="19"/>
      <c r="M31" s="112"/>
      <c r="N31" s="113"/>
    </row>
    <row r="32" spans="1:15" ht="42" customHeight="1" x14ac:dyDescent="0.85">
      <c r="A32" s="119"/>
      <c r="B32" s="120"/>
      <c r="C32" s="11">
        <f>I28+1</f>
        <v>45334</v>
      </c>
      <c r="D32" s="11">
        <f>C32+1</f>
        <v>45335</v>
      </c>
      <c r="E32" s="11">
        <f t="shared" si="1"/>
        <v>45336</v>
      </c>
      <c r="F32" s="11">
        <f t="shared" si="1"/>
        <v>45337</v>
      </c>
      <c r="G32" s="11">
        <f t="shared" si="1"/>
        <v>45338</v>
      </c>
      <c r="H32" s="12">
        <f t="shared" si="1"/>
        <v>45339</v>
      </c>
      <c r="I32" s="13">
        <f>H32+1</f>
        <v>45340</v>
      </c>
      <c r="J32" s="121"/>
      <c r="K32" s="122"/>
      <c r="L32" s="123"/>
      <c r="M32" s="112"/>
      <c r="N32" s="113"/>
    </row>
    <row r="33" spans="1:15" ht="42" customHeight="1" x14ac:dyDescent="0.85">
      <c r="A33" s="124" t="s">
        <v>19</v>
      </c>
      <c r="B33" s="125"/>
      <c r="C33" s="14"/>
      <c r="D33" s="14"/>
      <c r="E33" s="14"/>
      <c r="F33" s="14"/>
      <c r="G33" s="14"/>
      <c r="H33" s="14"/>
      <c r="I33" s="14"/>
      <c r="J33" s="126">
        <f>SUM(C34:I34)</f>
        <v>0</v>
      </c>
      <c r="K33" s="128" t="str">
        <f>IF(J33&lt;100,"100回未満",IF(J33&gt;99,"100回以上"))</f>
        <v>100回未満</v>
      </c>
      <c r="L33" s="130" t="str">
        <f>IF(COUNTIF(C33:I33,"○")&gt;0,"実施","―")</f>
        <v>―</v>
      </c>
      <c r="M33" s="112"/>
      <c r="N33" s="113"/>
    </row>
    <row r="34" spans="1:15" ht="42" customHeight="1" x14ac:dyDescent="0.85">
      <c r="A34" s="110" t="s">
        <v>18</v>
      </c>
      <c r="B34" s="111"/>
      <c r="C34" s="14"/>
      <c r="D34" s="14"/>
      <c r="E34" s="14"/>
      <c r="F34" s="14"/>
      <c r="G34" s="14"/>
      <c r="H34" s="14"/>
      <c r="I34" s="14"/>
      <c r="J34" s="127"/>
      <c r="K34" s="129"/>
      <c r="L34" s="131"/>
      <c r="M34" s="112"/>
      <c r="N34" s="113"/>
      <c r="O34" t="str">
        <f>IF(J33&lt;100,IF(OR(J33="100回以上",K33="150回以上"),"エラー。接種回数と回数区分が一致しません",""),IF(J33&lt;150,IF(OR(J33="100回未満",K33="150回以上"),"エラー。接種回数と回数区分が一致しません",""),IF(K33="100回未満","エラー。接種回数と回数区分が一致しません","")))</f>
        <v/>
      </c>
    </row>
    <row r="35" spans="1:15" ht="42" hidden="1" customHeight="1" x14ac:dyDescent="0.85">
      <c r="A35" s="15"/>
      <c r="B35" s="16"/>
      <c r="C35" s="14" t="e">
        <f>C34+#REF!</f>
        <v>#REF!</v>
      </c>
      <c r="D35" s="14" t="e">
        <f>D34+#REF!</f>
        <v>#REF!</v>
      </c>
      <c r="E35" s="14" t="e">
        <f>E34+#REF!</f>
        <v>#REF!</v>
      </c>
      <c r="F35" s="14" t="e">
        <f>F34+#REF!</f>
        <v>#REF!</v>
      </c>
      <c r="G35" s="14" t="e">
        <f>G34+#REF!</f>
        <v>#REF!</v>
      </c>
      <c r="H35" s="14" t="e">
        <f>H34+#REF!</f>
        <v>#REF!</v>
      </c>
      <c r="I35" s="14" t="e">
        <f>I34+#REF!</f>
        <v>#REF!</v>
      </c>
      <c r="J35" s="17"/>
      <c r="K35" s="18"/>
      <c r="L35" s="19"/>
      <c r="M35" s="112"/>
      <c r="N35" s="113"/>
    </row>
    <row r="36" spans="1:15" ht="42" customHeight="1" x14ac:dyDescent="0.85">
      <c r="A36" s="119"/>
      <c r="B36" s="120"/>
      <c r="C36" s="11">
        <f>I32+1</f>
        <v>45341</v>
      </c>
      <c r="D36" s="11">
        <f>C36+1</f>
        <v>45342</v>
      </c>
      <c r="E36" s="11">
        <f t="shared" ref="E36:H36" si="2">D36+1</f>
        <v>45343</v>
      </c>
      <c r="F36" s="11">
        <f t="shared" si="2"/>
        <v>45344</v>
      </c>
      <c r="G36" s="13">
        <f t="shared" si="2"/>
        <v>45345</v>
      </c>
      <c r="H36" s="12">
        <f t="shared" si="2"/>
        <v>45346</v>
      </c>
      <c r="I36" s="13">
        <f>H36+1</f>
        <v>45347</v>
      </c>
      <c r="J36" s="121"/>
      <c r="K36" s="122"/>
      <c r="L36" s="123"/>
      <c r="M36" s="112"/>
      <c r="N36" s="113"/>
    </row>
    <row r="37" spans="1:15" ht="42" customHeight="1" x14ac:dyDescent="0.85">
      <c r="A37" s="124" t="s">
        <v>19</v>
      </c>
      <c r="B37" s="125"/>
      <c r="C37" s="14"/>
      <c r="D37" s="14"/>
      <c r="E37" s="14"/>
      <c r="F37" s="14"/>
      <c r="G37" s="14"/>
      <c r="H37" s="14"/>
      <c r="I37" s="14"/>
      <c r="J37" s="126">
        <f>SUM(C38:I38)</f>
        <v>0</v>
      </c>
      <c r="K37" s="128" t="str">
        <f>IF(J37&lt;100,"100回未満",IF(J37&gt;99,"100回以上"))</f>
        <v>100回未満</v>
      </c>
      <c r="L37" s="130" t="str">
        <f>IF(COUNTIF(C37:I37,"○")&gt;0,"実施","―")</f>
        <v>―</v>
      </c>
      <c r="M37" s="112"/>
      <c r="N37" s="113"/>
    </row>
    <row r="38" spans="1:15" ht="42" customHeight="1" x14ac:dyDescent="0.85">
      <c r="A38" s="110" t="s">
        <v>18</v>
      </c>
      <c r="B38" s="111"/>
      <c r="C38" s="14"/>
      <c r="D38" s="14"/>
      <c r="E38" s="14"/>
      <c r="F38" s="14"/>
      <c r="G38" s="14"/>
      <c r="H38" s="14"/>
      <c r="I38" s="14"/>
      <c r="J38" s="127"/>
      <c r="K38" s="129"/>
      <c r="L38" s="131"/>
      <c r="M38" s="112"/>
      <c r="N38" s="113"/>
      <c r="O38" t="str">
        <f>IF(J37&lt;100,IF(OR(J37="100回以上",K37="150回以上"),"エラー。接種回数と回数区分が一致しません",""),IF(J37&lt;150,IF(OR(J37="100回未満",K37="150回以上"),"エラー。接種回数と回数区分が一致しません",""),IF(K37="100回未満","エラー。接種回数と回数区分が一致しません","")))</f>
        <v/>
      </c>
    </row>
    <row r="39" spans="1:15" ht="42" hidden="1" customHeight="1" x14ac:dyDescent="0.85">
      <c r="A39" s="15"/>
      <c r="B39" s="16"/>
      <c r="C39" s="14" t="e">
        <f>C38+#REF!</f>
        <v>#REF!</v>
      </c>
      <c r="D39" s="14" t="e">
        <f>D38+#REF!</f>
        <v>#REF!</v>
      </c>
      <c r="E39" s="14" t="e">
        <f>E38+#REF!</f>
        <v>#REF!</v>
      </c>
      <c r="F39" s="14" t="e">
        <f>F38+#REF!</f>
        <v>#REF!</v>
      </c>
      <c r="G39" s="14" t="e">
        <f>G38+#REF!</f>
        <v>#REF!</v>
      </c>
      <c r="H39" s="14" t="e">
        <f>H38+#REF!</f>
        <v>#REF!</v>
      </c>
      <c r="I39" s="14" t="e">
        <f>I38+#REF!</f>
        <v>#REF!</v>
      </c>
      <c r="J39" s="17"/>
      <c r="K39" s="18"/>
      <c r="L39" s="19"/>
      <c r="M39" s="112"/>
      <c r="N39" s="113"/>
    </row>
    <row r="40" spans="1:15" ht="42" hidden="1" customHeight="1" x14ac:dyDescent="0.85">
      <c r="A40" s="15"/>
      <c r="B40" s="16"/>
      <c r="C40" s="14" t="e">
        <f>#REF!+#REF!</f>
        <v>#REF!</v>
      </c>
      <c r="D40" s="14" t="e">
        <f>#REF!+#REF!</f>
        <v>#REF!</v>
      </c>
      <c r="E40" s="14" t="e">
        <f>#REF!+#REF!</f>
        <v>#REF!</v>
      </c>
      <c r="F40" s="14" t="e">
        <f>#REF!+#REF!</f>
        <v>#REF!</v>
      </c>
      <c r="G40" s="14" t="e">
        <f>#REF!+#REF!</f>
        <v>#REF!</v>
      </c>
      <c r="H40" s="14" t="e">
        <f>#REF!+#REF!</f>
        <v>#REF!</v>
      </c>
      <c r="I40" s="14" t="e">
        <f>#REF!+#REF!</f>
        <v>#REF!</v>
      </c>
      <c r="J40" s="17"/>
      <c r="K40" s="18"/>
      <c r="L40" s="19"/>
      <c r="M40" s="19"/>
      <c r="N40" s="19"/>
    </row>
    <row r="41" spans="1:15" ht="42" customHeight="1" x14ac:dyDescent="0.85">
      <c r="A41" s="119"/>
      <c r="B41" s="120"/>
      <c r="C41" s="11">
        <f>I36+1</f>
        <v>45348</v>
      </c>
      <c r="D41" s="11">
        <f>C41+1</f>
        <v>45349</v>
      </c>
      <c r="E41" s="11">
        <f t="shared" ref="E41" si="3">D41+1</f>
        <v>45350</v>
      </c>
      <c r="F41" s="11">
        <f t="shared" ref="F41" si="4">E41+1</f>
        <v>45351</v>
      </c>
      <c r="G41" s="11">
        <f t="shared" ref="G41" si="5">F41+1</f>
        <v>45352</v>
      </c>
      <c r="H41" s="12">
        <f t="shared" ref="H41" si="6">G41+1</f>
        <v>45353</v>
      </c>
      <c r="I41" s="13">
        <f>H41+1</f>
        <v>45354</v>
      </c>
      <c r="J41" s="121"/>
      <c r="K41" s="122"/>
      <c r="L41" s="123"/>
      <c r="M41" s="112"/>
      <c r="N41" s="113"/>
    </row>
    <row r="42" spans="1:15" ht="42" customHeight="1" x14ac:dyDescent="0.85">
      <c r="A42" s="124" t="s">
        <v>19</v>
      </c>
      <c r="B42" s="125"/>
      <c r="C42" s="14"/>
      <c r="D42" s="14"/>
      <c r="E42" s="14"/>
      <c r="F42" s="14"/>
      <c r="G42" s="14"/>
      <c r="H42" s="14"/>
      <c r="I42" s="14"/>
      <c r="J42" s="126">
        <f>SUM(C43:I43)</f>
        <v>0</v>
      </c>
      <c r="K42" s="128" t="str">
        <f>IF(J42&lt;100,"100回未満",IF(J42&gt;99,"100回以上"))</f>
        <v>100回未満</v>
      </c>
      <c r="L42" s="130" t="str">
        <f>IF(COUNTIF(C42:I42,"○")&gt;0,"実施","―")</f>
        <v>―</v>
      </c>
      <c r="M42" s="112"/>
      <c r="N42" s="113"/>
    </row>
    <row r="43" spans="1:15" ht="42" customHeight="1" x14ac:dyDescent="0.85">
      <c r="A43" s="110" t="s">
        <v>18</v>
      </c>
      <c r="B43" s="111"/>
      <c r="C43" s="14"/>
      <c r="D43" s="14"/>
      <c r="E43" s="14"/>
      <c r="F43" s="14"/>
      <c r="G43" s="14"/>
      <c r="H43" s="14"/>
      <c r="I43" s="14"/>
      <c r="J43" s="127"/>
      <c r="K43" s="129"/>
      <c r="L43" s="131"/>
      <c r="M43" s="112"/>
      <c r="N43" s="113"/>
      <c r="O43" t="str">
        <f>IF(J42&lt;100,IF(OR(J42="100回以上",K42="150回以上"),"エラー。接種回数と回数区分が一致しません",""),IF(J42&lt;150,IF(OR(J42="100回未満",K42="150回以上"),"エラー。接種回数と回数区分が一致しません",""),IF(K42="100回未満","エラー。接種回数と回数区分が一致しません","")))</f>
        <v/>
      </c>
    </row>
    <row r="44" spans="1:15" ht="27.6" customHeight="1" x14ac:dyDescent="0.8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2"/>
    </row>
    <row r="45" spans="1:15" ht="51.6" customHeight="1" x14ac:dyDescent="0.85">
      <c r="A45" s="9"/>
      <c r="B45" s="9"/>
      <c r="C45" s="9"/>
      <c r="E45" s="114" t="s">
        <v>20</v>
      </c>
      <c r="F45" s="114"/>
      <c r="G45" s="114"/>
      <c r="H45" s="114"/>
      <c r="I45" s="114"/>
      <c r="J45" s="115">
        <f>SUM(J9,J13,J17,J21,J25,J29,J33,J37,J42)</f>
        <v>0</v>
      </c>
      <c r="K45" s="116"/>
      <c r="L45" s="9"/>
      <c r="M45" s="9"/>
    </row>
    <row r="46" spans="1:15" ht="49.15" customHeight="1" x14ac:dyDescent="0.85">
      <c r="A46" s="9"/>
      <c r="B46" s="9"/>
      <c r="C46" s="9"/>
      <c r="K46" s="9"/>
      <c r="L46" s="9"/>
      <c r="M46" s="9"/>
    </row>
    <row r="47" spans="1:15" ht="35.4" x14ac:dyDescent="0.85">
      <c r="A47" s="23"/>
      <c r="B47" s="23"/>
      <c r="C47" s="23"/>
      <c r="D47" s="23"/>
      <c r="E47" s="23"/>
      <c r="F47" s="23"/>
      <c r="G47" s="23"/>
      <c r="H47" s="23"/>
      <c r="I47" s="23"/>
      <c r="J47" s="24"/>
      <c r="K47" s="24"/>
      <c r="L47" s="3" t="s">
        <v>21</v>
      </c>
      <c r="M47" s="23"/>
      <c r="O47" s="25"/>
    </row>
    <row r="48" spans="1:15" ht="46.5" customHeight="1" x14ac:dyDescent="0.85">
      <c r="A48" s="23"/>
      <c r="B48" s="23"/>
      <c r="C48" s="23"/>
      <c r="D48" s="23"/>
      <c r="E48" s="23"/>
      <c r="F48" s="23"/>
      <c r="G48" s="23"/>
      <c r="H48" s="23"/>
      <c r="I48" s="23"/>
      <c r="J48" s="24"/>
      <c r="K48" s="23"/>
      <c r="L48" s="117" t="s">
        <v>22</v>
      </c>
      <c r="M48" s="117"/>
      <c r="N48" s="117"/>
    </row>
    <row r="49" spans="1:15" ht="46.15" customHeight="1" x14ac:dyDescent="0.85">
      <c r="A49" s="26" t="s">
        <v>23</v>
      </c>
      <c r="B49" s="27"/>
      <c r="C49" s="28"/>
      <c r="D49" s="28"/>
      <c r="E49" s="28"/>
      <c r="F49" s="28"/>
      <c r="G49" s="28"/>
      <c r="H49" s="28"/>
      <c r="I49" s="28"/>
      <c r="J49" s="24"/>
      <c r="K49" s="23"/>
      <c r="L49" s="28"/>
      <c r="M49" s="28"/>
      <c r="N49" s="28"/>
    </row>
    <row r="50" spans="1:15" ht="31.5" customHeight="1" x14ac:dyDescent="0.8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5" ht="31.5" customHeight="1" x14ac:dyDescent="0.85">
      <c r="A51" s="28"/>
      <c r="B51" s="28"/>
      <c r="C51" s="28"/>
      <c r="D51" s="28"/>
      <c r="E51" s="28"/>
      <c r="F51" s="28"/>
      <c r="G51" s="28"/>
      <c r="H51" s="28" t="s">
        <v>24</v>
      </c>
      <c r="I51" s="29" t="s">
        <v>25</v>
      </c>
      <c r="J51" s="29"/>
      <c r="K51" s="29"/>
      <c r="L51" s="118"/>
      <c r="M51" s="118"/>
      <c r="N51" s="118"/>
    </row>
    <row r="52" spans="1:15" ht="33.75" customHeight="1" x14ac:dyDescent="0.85">
      <c r="A52" s="28"/>
      <c r="B52" s="28"/>
      <c r="C52" s="28"/>
      <c r="D52" s="28"/>
      <c r="E52" s="28"/>
      <c r="F52" s="28"/>
      <c r="G52" s="28"/>
      <c r="H52" s="28"/>
      <c r="I52" s="30" t="s">
        <v>26</v>
      </c>
      <c r="J52" s="2"/>
      <c r="K52" s="30"/>
      <c r="L52" s="104">
        <f>C2</f>
        <v>0</v>
      </c>
      <c r="M52" s="104"/>
      <c r="N52" s="104"/>
      <c r="O52" s="31"/>
    </row>
    <row r="53" spans="1:15" ht="33.75" customHeight="1" x14ac:dyDescent="0.85">
      <c r="A53" s="28"/>
      <c r="B53" s="28"/>
      <c r="C53" s="28"/>
      <c r="D53" s="28"/>
      <c r="E53" s="28"/>
      <c r="F53" s="28"/>
      <c r="G53" s="28"/>
      <c r="H53" s="28"/>
      <c r="I53" s="30" t="s">
        <v>27</v>
      </c>
      <c r="J53" s="2"/>
      <c r="K53" s="30"/>
      <c r="L53" s="105"/>
      <c r="M53" s="105"/>
      <c r="N53" s="105"/>
      <c r="O53" s="31"/>
    </row>
    <row r="54" spans="1:15" ht="33.75" customHeight="1" x14ac:dyDescent="0.85">
      <c r="A54" s="28"/>
      <c r="B54" s="28"/>
      <c r="C54" s="28"/>
      <c r="D54" s="28"/>
      <c r="E54" s="28"/>
      <c r="F54" s="28"/>
      <c r="G54" s="28"/>
      <c r="H54" s="28"/>
      <c r="I54" s="30" t="s">
        <v>28</v>
      </c>
      <c r="J54" s="2"/>
      <c r="K54" s="30"/>
      <c r="L54" s="105"/>
      <c r="M54" s="105"/>
      <c r="N54" s="105"/>
      <c r="O54" s="31"/>
    </row>
    <row r="55" spans="1:15" ht="19.899999999999999" customHeight="1" x14ac:dyDescent="0.8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5" ht="19.899999999999999" customHeight="1" x14ac:dyDescent="0.8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5" ht="56.25" customHeight="1" x14ac:dyDescent="0.85">
      <c r="A57" s="106" t="s">
        <v>29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33"/>
    </row>
    <row r="58" spans="1:15" ht="14.25" customHeight="1" x14ac:dyDescent="0.8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5" ht="14.25" customHeight="1" x14ac:dyDescent="0.8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5" ht="14.25" customHeight="1" x14ac:dyDescent="0.8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5" ht="75" customHeight="1" x14ac:dyDescent="0.85">
      <c r="A61" s="107" t="s">
        <v>60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8"/>
    </row>
    <row r="62" spans="1:15" x14ac:dyDescent="0.85">
      <c r="C62" s="34"/>
      <c r="D62" s="34"/>
      <c r="E62" s="34"/>
      <c r="F62" s="34"/>
      <c r="G62" s="34"/>
      <c r="H62" s="34"/>
      <c r="I62" s="34"/>
    </row>
    <row r="63" spans="1:15" x14ac:dyDescent="0.85">
      <c r="C63" s="35"/>
      <c r="D63" s="31"/>
      <c r="E63" s="31"/>
      <c r="F63" s="31"/>
      <c r="G63" s="31"/>
      <c r="H63" s="36"/>
      <c r="I63" s="36"/>
    </row>
    <row r="64" spans="1:15" ht="45" x14ac:dyDescent="2.15">
      <c r="C64" s="37" t="s">
        <v>30</v>
      </c>
      <c r="D64" s="38"/>
      <c r="E64" s="38"/>
      <c r="F64" s="109">
        <f>SUM(I84)</f>
        <v>0</v>
      </c>
      <c r="G64" s="109"/>
      <c r="H64" s="109"/>
      <c r="I64" s="109"/>
      <c r="J64" s="109"/>
      <c r="K64" s="38"/>
    </row>
    <row r="66" spans="1:16" ht="25.15" customHeight="1" x14ac:dyDescent="0.85"/>
    <row r="67" spans="1:16" ht="35.4" x14ac:dyDescent="0.85">
      <c r="A67" s="23" t="s">
        <v>31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6" ht="15" customHeight="1" x14ac:dyDescent="0.8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8"/>
    </row>
    <row r="69" spans="1:16" ht="35.4" x14ac:dyDescent="0.85">
      <c r="A69" s="28" t="s">
        <v>61</v>
      </c>
      <c r="B69" s="28"/>
      <c r="C69" s="28"/>
      <c r="D69" s="28"/>
      <c r="E69" s="28"/>
      <c r="F69" s="23"/>
      <c r="G69" s="23"/>
      <c r="H69" s="23"/>
      <c r="I69" s="23"/>
      <c r="J69" s="23"/>
      <c r="K69" s="23"/>
      <c r="L69" s="23"/>
      <c r="M69" s="23"/>
      <c r="N69" s="28"/>
    </row>
    <row r="70" spans="1:16" ht="39" x14ac:dyDescent="0.85">
      <c r="A70" s="28" t="s">
        <v>32</v>
      </c>
      <c r="B70" s="28"/>
      <c r="C70" s="28"/>
      <c r="D70" s="28"/>
      <c r="E70" s="28"/>
      <c r="F70" s="23"/>
      <c r="G70" s="39">
        <f>COUNTIFS(K8:K43,"100回以上",L8:L43,"実施")</f>
        <v>0</v>
      </c>
      <c r="H70" s="28" t="s">
        <v>33</v>
      </c>
      <c r="J70" s="28"/>
      <c r="K70" s="28"/>
      <c r="L70" s="28"/>
      <c r="M70" s="28"/>
      <c r="N70" s="28"/>
    </row>
    <row r="71" spans="1:16" ht="35.4" x14ac:dyDescent="0.85">
      <c r="A71" s="40" t="s">
        <v>34</v>
      </c>
      <c r="B71" s="28"/>
      <c r="C71" s="28"/>
      <c r="D71" s="28"/>
      <c r="E71" s="28"/>
      <c r="F71" s="23"/>
      <c r="G71" s="39"/>
      <c r="H71" s="28"/>
      <c r="J71" s="28"/>
      <c r="K71" s="28"/>
      <c r="L71" s="28"/>
      <c r="M71" s="28"/>
      <c r="N71" s="28"/>
    </row>
    <row r="72" spans="1:16" ht="30" customHeight="1" x14ac:dyDescent="0.8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P72" s="41"/>
    </row>
    <row r="73" spans="1:16" ht="30.75" customHeight="1" x14ac:dyDescent="0.85">
      <c r="A73" s="42"/>
      <c r="B73" s="42"/>
      <c r="C73" s="88"/>
      <c r="D73" s="89"/>
      <c r="E73" s="90"/>
      <c r="F73" s="94" t="s">
        <v>35</v>
      </c>
      <c r="G73" s="95"/>
      <c r="H73" s="96"/>
      <c r="I73" s="97" t="s">
        <v>36</v>
      </c>
      <c r="J73" s="98"/>
      <c r="K73" s="99"/>
    </row>
    <row r="74" spans="1:16" ht="38.25" customHeight="1" x14ac:dyDescent="0.85">
      <c r="A74" s="42"/>
      <c r="B74" s="42"/>
      <c r="C74" s="91"/>
      <c r="D74" s="92"/>
      <c r="E74" s="93"/>
      <c r="F74" s="100" t="s">
        <v>37</v>
      </c>
      <c r="G74" s="101"/>
      <c r="H74" s="101"/>
      <c r="I74" s="100" t="s">
        <v>38</v>
      </c>
      <c r="J74" s="102"/>
      <c r="K74" s="103"/>
    </row>
    <row r="75" spans="1:16" ht="35.4" x14ac:dyDescent="0.85">
      <c r="C75" s="43">
        <v>45292</v>
      </c>
      <c r="D75" s="44"/>
      <c r="E75" s="45"/>
      <c r="F75" s="76">
        <f>SUM(J9)</f>
        <v>0</v>
      </c>
      <c r="G75" s="76"/>
      <c r="H75" s="76"/>
      <c r="I75" s="77">
        <f>IF(AND($G$70&gt;=4,K9="100回以上",L9="実施"),F75*2000,0)</f>
        <v>0</v>
      </c>
      <c r="J75" s="77"/>
      <c r="K75" s="78"/>
    </row>
    <row r="76" spans="1:16" ht="35.4" x14ac:dyDescent="0.85">
      <c r="C76" s="43">
        <f>C75+7</f>
        <v>45299</v>
      </c>
      <c r="D76" s="46"/>
      <c r="E76" s="47"/>
      <c r="F76" s="76">
        <f>SUM(J13)</f>
        <v>0</v>
      </c>
      <c r="G76" s="76"/>
      <c r="H76" s="76"/>
      <c r="I76" s="77">
        <f>IF(AND($G$70&gt;=4,K13="100回以上",L13="実施"),F76*2000,0)</f>
        <v>0</v>
      </c>
      <c r="J76" s="77"/>
      <c r="K76" s="78"/>
    </row>
    <row r="77" spans="1:16" ht="35.4" x14ac:dyDescent="0.85">
      <c r="C77" s="43">
        <f t="shared" ref="C77:C83" si="7">C76+7</f>
        <v>45306</v>
      </c>
      <c r="D77" s="46"/>
      <c r="E77" s="47"/>
      <c r="F77" s="76">
        <f>SUM(J17)</f>
        <v>0</v>
      </c>
      <c r="G77" s="76"/>
      <c r="H77" s="76"/>
      <c r="I77" s="77">
        <f>IF(AND($G$70&gt;=4,K17="100回以上",L17="実施"),F77*2000,0)</f>
        <v>0</v>
      </c>
      <c r="J77" s="77"/>
      <c r="K77" s="78"/>
    </row>
    <row r="78" spans="1:16" ht="35.4" x14ac:dyDescent="0.85">
      <c r="C78" s="43">
        <f t="shared" si="7"/>
        <v>45313</v>
      </c>
      <c r="D78" s="46"/>
      <c r="E78" s="47"/>
      <c r="F78" s="76">
        <f>SUM(J21)</f>
        <v>0</v>
      </c>
      <c r="G78" s="76"/>
      <c r="H78" s="76"/>
      <c r="I78" s="77">
        <f>IF(AND($G$70&gt;=4,K21="100回以上",L21="実施"),F78*2000,0)</f>
        <v>0</v>
      </c>
      <c r="J78" s="77"/>
      <c r="K78" s="78"/>
    </row>
    <row r="79" spans="1:16" ht="35.4" x14ac:dyDescent="0.85">
      <c r="C79" s="43">
        <f t="shared" si="7"/>
        <v>45320</v>
      </c>
      <c r="D79" s="46"/>
      <c r="E79" s="47"/>
      <c r="F79" s="76">
        <f>SUM(J25)</f>
        <v>0</v>
      </c>
      <c r="G79" s="76"/>
      <c r="H79" s="76"/>
      <c r="I79" s="77">
        <f>IF(AND($G$70&gt;=4,K25="100回以上",L25="実施"),F79*2000,0)</f>
        <v>0</v>
      </c>
      <c r="J79" s="77"/>
      <c r="K79" s="78"/>
    </row>
    <row r="80" spans="1:16" ht="35.4" x14ac:dyDescent="0.85">
      <c r="C80" s="43">
        <f t="shared" si="7"/>
        <v>45327</v>
      </c>
      <c r="D80" s="46"/>
      <c r="E80" s="47"/>
      <c r="F80" s="76">
        <f>SUM(J29)</f>
        <v>0</v>
      </c>
      <c r="G80" s="76"/>
      <c r="H80" s="76"/>
      <c r="I80" s="77">
        <f>IF(AND($G$70&gt;=4,K29="100回以上",L29="実施"),F80*2000,0)</f>
        <v>0</v>
      </c>
      <c r="J80" s="77"/>
      <c r="K80" s="78"/>
    </row>
    <row r="81" spans="1:14" ht="35.4" x14ac:dyDescent="0.85">
      <c r="C81" s="43">
        <f t="shared" si="7"/>
        <v>45334</v>
      </c>
      <c r="D81" s="46"/>
      <c r="E81" s="47"/>
      <c r="F81" s="76">
        <f>SUM(J33)</f>
        <v>0</v>
      </c>
      <c r="G81" s="76"/>
      <c r="H81" s="76"/>
      <c r="I81" s="77">
        <f>IF(AND($G$70&gt;=4,K33="100回以上",L33="実施"),F81*2000,0)</f>
        <v>0</v>
      </c>
      <c r="J81" s="77"/>
      <c r="K81" s="78"/>
    </row>
    <row r="82" spans="1:14" ht="35.4" x14ac:dyDescent="0.85">
      <c r="C82" s="43">
        <f t="shared" si="7"/>
        <v>45341</v>
      </c>
      <c r="D82" s="46"/>
      <c r="E82" s="47"/>
      <c r="F82" s="76">
        <f>SUM(J37)</f>
        <v>0</v>
      </c>
      <c r="G82" s="76"/>
      <c r="H82" s="76"/>
      <c r="I82" s="77">
        <f>IF(AND($G$70&gt;=4,K37="100回以上",L37="実施"),F82*2000,0)</f>
        <v>0</v>
      </c>
      <c r="J82" s="77"/>
      <c r="K82" s="78"/>
    </row>
    <row r="83" spans="1:14" ht="35.700000000000003" thickBot="1" x14ac:dyDescent="0.9">
      <c r="C83" s="43">
        <f t="shared" si="7"/>
        <v>45348</v>
      </c>
      <c r="D83" s="46"/>
      <c r="E83" s="47"/>
      <c r="F83" s="76">
        <f>SUM(J42)</f>
        <v>0</v>
      </c>
      <c r="G83" s="76"/>
      <c r="H83" s="76"/>
      <c r="I83" s="77">
        <f>IF(AND($G$70&gt;=4,K42="100回以上",L42="実施"),F83*2000,0)</f>
        <v>0</v>
      </c>
      <c r="J83" s="77"/>
      <c r="K83" s="78"/>
    </row>
    <row r="84" spans="1:14" ht="35.700000000000003" thickTop="1" x14ac:dyDescent="0.85">
      <c r="C84" s="51" t="s">
        <v>39</v>
      </c>
      <c r="D84" s="52"/>
      <c r="E84" s="52"/>
      <c r="F84" s="82">
        <f>SUM(F75:H83)</f>
        <v>0</v>
      </c>
      <c r="G84" s="83"/>
      <c r="H84" s="84"/>
      <c r="I84" s="85">
        <f>SUM(I75:K83)</f>
        <v>0</v>
      </c>
      <c r="J84" s="86"/>
      <c r="K84" s="87"/>
    </row>
    <row r="85" spans="1:14" ht="45" customHeight="1" x14ac:dyDescent="0.85">
      <c r="C85" s="40" t="s">
        <v>40</v>
      </c>
      <c r="D85" s="28"/>
      <c r="E85" s="28"/>
      <c r="I85" s="75">
        <f>SUMIF(I75:K82,"&gt;0",F75:H82)</f>
        <v>0</v>
      </c>
      <c r="J85" s="75"/>
      <c r="K85" s="75"/>
    </row>
    <row r="86" spans="1:14" ht="21.6" customHeight="1" x14ac:dyDescent="0.85">
      <c r="A86" s="40"/>
      <c r="B86" s="28"/>
      <c r="C86" s="28"/>
      <c r="D86" s="28"/>
      <c r="E86" s="28"/>
      <c r="F86" s="53"/>
      <c r="G86" s="53"/>
      <c r="H86" s="53"/>
      <c r="I86" s="53"/>
      <c r="J86" s="53"/>
      <c r="K86" s="53"/>
      <c r="L86" s="53"/>
      <c r="M86" s="54"/>
      <c r="N86" s="55"/>
    </row>
    <row r="87" spans="1:14" ht="35.4" x14ac:dyDescent="0.85">
      <c r="A87" s="23" t="s">
        <v>41</v>
      </c>
      <c r="B87" s="23"/>
      <c r="C87" s="23"/>
      <c r="D87" s="23"/>
      <c r="E87" s="23"/>
      <c r="F87" s="23"/>
      <c r="G87" s="23"/>
      <c r="H87" s="23"/>
      <c r="I87" s="23"/>
      <c r="J87" s="28"/>
      <c r="K87" s="28"/>
      <c r="L87" s="28"/>
      <c r="M87" s="28"/>
      <c r="N87" s="3"/>
    </row>
    <row r="88" spans="1:14" ht="35.4" x14ac:dyDescent="0.85">
      <c r="A88" s="23"/>
      <c r="B88" s="23"/>
      <c r="C88" s="73" t="s">
        <v>42</v>
      </c>
      <c r="D88" s="74"/>
      <c r="E88" s="145"/>
      <c r="F88" s="146"/>
      <c r="G88" s="146"/>
      <c r="H88" s="146"/>
      <c r="I88" s="146"/>
      <c r="J88" s="146"/>
      <c r="K88" s="146"/>
      <c r="L88" s="146"/>
      <c r="M88" s="147"/>
    </row>
    <row r="89" spans="1:14" ht="35.4" x14ac:dyDescent="0.85">
      <c r="A89" s="23"/>
      <c r="B89" s="23"/>
      <c r="C89" s="73" t="s">
        <v>43</v>
      </c>
      <c r="D89" s="74"/>
      <c r="E89" s="145"/>
      <c r="F89" s="146"/>
      <c r="G89" s="146"/>
      <c r="H89" s="146"/>
      <c r="I89" s="146"/>
      <c r="J89" s="146"/>
      <c r="K89" s="146"/>
      <c r="L89" s="146"/>
      <c r="M89" s="147"/>
    </row>
    <row r="90" spans="1:14" ht="35.4" x14ac:dyDescent="0.85">
      <c r="A90" s="23"/>
      <c r="B90" s="23"/>
      <c r="C90" s="73" t="s">
        <v>44</v>
      </c>
      <c r="D90" s="74"/>
      <c r="E90" s="145"/>
      <c r="F90" s="146"/>
      <c r="G90" s="146"/>
      <c r="H90" s="146"/>
      <c r="I90" s="146"/>
      <c r="J90" s="146"/>
      <c r="K90" s="146"/>
      <c r="L90" s="146"/>
      <c r="M90" s="147"/>
    </row>
    <row r="91" spans="1:14" ht="35.4" x14ac:dyDescent="0.85">
      <c r="A91" s="23"/>
      <c r="B91" s="23"/>
      <c r="C91" s="73" t="s">
        <v>45</v>
      </c>
      <c r="D91" s="74"/>
      <c r="E91" s="145"/>
      <c r="F91" s="146"/>
      <c r="G91" s="146"/>
      <c r="H91" s="146"/>
      <c r="I91" s="146"/>
      <c r="J91" s="146"/>
      <c r="K91" s="146"/>
      <c r="L91" s="146"/>
      <c r="M91" s="147"/>
    </row>
    <row r="92" spans="1:14" ht="35.4" x14ac:dyDescent="0.85">
      <c r="A92" s="23"/>
      <c r="B92" s="23"/>
      <c r="C92" s="73" t="s">
        <v>46</v>
      </c>
      <c r="D92" s="74"/>
      <c r="E92" s="145"/>
      <c r="F92" s="146"/>
      <c r="G92" s="146"/>
      <c r="H92" s="146"/>
      <c r="I92" s="146"/>
      <c r="J92" s="146"/>
      <c r="K92" s="146"/>
      <c r="L92" s="146"/>
      <c r="M92" s="147"/>
    </row>
    <row r="93" spans="1:14" ht="35.4" x14ac:dyDescent="0.85">
      <c r="A93" s="23"/>
      <c r="B93" s="23"/>
      <c r="C93" s="73" t="s">
        <v>47</v>
      </c>
      <c r="D93" s="74"/>
      <c r="E93" s="145"/>
      <c r="F93" s="146"/>
      <c r="G93" s="146"/>
      <c r="H93" s="146"/>
      <c r="I93" s="146"/>
      <c r="J93" s="146"/>
      <c r="K93" s="146"/>
      <c r="L93" s="146"/>
      <c r="M93" s="147"/>
    </row>
    <row r="94" spans="1:14" ht="35.4" x14ac:dyDescent="0.85">
      <c r="A94" s="23"/>
      <c r="B94" s="23"/>
      <c r="C94" s="68" t="s">
        <v>48</v>
      </c>
      <c r="D94" s="68"/>
      <c r="E94" s="145"/>
      <c r="F94" s="146"/>
      <c r="G94" s="146"/>
      <c r="H94" s="146"/>
      <c r="I94" s="146"/>
      <c r="J94" s="146"/>
      <c r="K94" s="146"/>
      <c r="L94" s="146"/>
      <c r="M94" s="147"/>
    </row>
    <row r="95" spans="1:14" ht="35.4" x14ac:dyDescent="0.85">
      <c r="A95" s="23"/>
      <c r="B95" s="23"/>
      <c r="C95" s="56" t="s">
        <v>9</v>
      </c>
      <c r="D95" s="57"/>
      <c r="E95" s="57"/>
      <c r="F95" s="57"/>
      <c r="G95" s="57"/>
      <c r="H95" s="57"/>
      <c r="I95" s="57"/>
      <c r="J95" s="57"/>
      <c r="K95" s="57"/>
      <c r="L95" s="57"/>
      <c r="M95" s="58"/>
    </row>
    <row r="96" spans="1:14" ht="55.5" customHeight="1" x14ac:dyDescent="0.85">
      <c r="A96" s="23"/>
      <c r="B96" s="23"/>
      <c r="C96" s="70"/>
      <c r="D96" s="71"/>
      <c r="E96" s="71"/>
      <c r="F96" s="71"/>
      <c r="G96" s="71"/>
      <c r="H96" s="71"/>
      <c r="I96" s="71"/>
      <c r="J96" s="71"/>
      <c r="K96" s="71"/>
      <c r="L96" s="71"/>
      <c r="M96" s="72"/>
    </row>
    <row r="97" spans="1:15" ht="35.25" customHeight="1" x14ac:dyDescent="0.85">
      <c r="A97" s="23"/>
      <c r="B97" s="23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</row>
    <row r="98" spans="1:15" ht="39.75" customHeight="1" x14ac:dyDescent="0.85">
      <c r="A98" s="60" t="s">
        <v>49</v>
      </c>
      <c r="B98" s="63"/>
      <c r="C98" s="64"/>
      <c r="D98" s="64"/>
      <c r="E98" s="64"/>
      <c r="F98" s="64"/>
      <c r="G98" s="64"/>
      <c r="H98" s="65"/>
      <c r="I98" s="66" t="s">
        <v>50</v>
      </c>
      <c r="J98" s="66"/>
      <c r="K98" s="66"/>
      <c r="L98" s="67"/>
      <c r="M98" s="67"/>
      <c r="N98" s="67"/>
      <c r="O98" s="61"/>
    </row>
    <row r="99" spans="1:15" ht="39.75" customHeight="1" x14ac:dyDescent="0.85">
      <c r="A99" s="60" t="s">
        <v>51</v>
      </c>
      <c r="B99" s="63"/>
      <c r="C99" s="64"/>
      <c r="D99" s="64"/>
      <c r="E99" s="64"/>
      <c r="F99" s="64"/>
      <c r="G99" s="64"/>
      <c r="H99" s="65"/>
      <c r="I99" s="66" t="s">
        <v>52</v>
      </c>
      <c r="J99" s="66"/>
      <c r="K99" s="66"/>
      <c r="L99" s="67"/>
      <c r="M99" s="67"/>
      <c r="N99" s="67"/>
      <c r="O99" s="62"/>
    </row>
    <row r="100" spans="1:15" ht="39.75" customHeight="1" x14ac:dyDescent="0.85">
      <c r="A100" s="60" t="s">
        <v>53</v>
      </c>
      <c r="B100" s="63"/>
      <c r="C100" s="64"/>
      <c r="D100" s="64"/>
      <c r="E100" s="64"/>
      <c r="F100" s="64"/>
      <c r="G100" s="64"/>
      <c r="H100" s="65"/>
      <c r="I100" s="66" t="s">
        <v>54</v>
      </c>
      <c r="J100" s="66"/>
      <c r="K100" s="66"/>
      <c r="L100" s="67"/>
      <c r="M100" s="67"/>
      <c r="N100" s="67"/>
      <c r="O100" s="62"/>
    </row>
    <row r="101" spans="1:15" ht="39.75" customHeight="1" x14ac:dyDescent="0.85">
      <c r="A101" s="60" t="s">
        <v>55</v>
      </c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5"/>
      <c r="O101" s="40"/>
    </row>
    <row r="102" spans="1:15" ht="39.75" customHeight="1" x14ac:dyDescent="0.85">
      <c r="A102" s="60" t="s">
        <v>56</v>
      </c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5"/>
      <c r="O102" s="3"/>
    </row>
  </sheetData>
  <mergeCells count="165">
    <mergeCell ref="B101:N101"/>
    <mergeCell ref="B102:N102"/>
    <mergeCell ref="B99:H99"/>
    <mergeCell ref="I99:K99"/>
    <mergeCell ref="L99:N99"/>
    <mergeCell ref="B100:H100"/>
    <mergeCell ref="I100:K100"/>
    <mergeCell ref="L100:N100"/>
    <mergeCell ref="C94:D94"/>
    <mergeCell ref="E94:M94"/>
    <mergeCell ref="C96:M96"/>
    <mergeCell ref="B98:H98"/>
    <mergeCell ref="I98:K98"/>
    <mergeCell ref="L98:N98"/>
    <mergeCell ref="C91:D91"/>
    <mergeCell ref="E91:M91"/>
    <mergeCell ref="C92:D92"/>
    <mergeCell ref="E92:M92"/>
    <mergeCell ref="C93:D93"/>
    <mergeCell ref="E93:M93"/>
    <mergeCell ref="I85:K85"/>
    <mergeCell ref="C88:D88"/>
    <mergeCell ref="E88:M88"/>
    <mergeCell ref="C89:D89"/>
    <mergeCell ref="E89:M89"/>
    <mergeCell ref="C90:D90"/>
    <mergeCell ref="E90:M90"/>
    <mergeCell ref="F82:H82"/>
    <mergeCell ref="I82:K82"/>
    <mergeCell ref="F84:H84"/>
    <mergeCell ref="I84:K84"/>
    <mergeCell ref="F79:H79"/>
    <mergeCell ref="I79:K79"/>
    <mergeCell ref="F80:H80"/>
    <mergeCell ref="I80:K80"/>
    <mergeCell ref="F81:H81"/>
    <mergeCell ref="I81:K81"/>
    <mergeCell ref="F83:H83"/>
    <mergeCell ref="I83:K83"/>
    <mergeCell ref="F76:H76"/>
    <mergeCell ref="I76:K76"/>
    <mergeCell ref="F77:H77"/>
    <mergeCell ref="I77:K77"/>
    <mergeCell ref="F78:H78"/>
    <mergeCell ref="I78:K78"/>
    <mergeCell ref="C73:E74"/>
    <mergeCell ref="F73:H73"/>
    <mergeCell ref="I73:K73"/>
    <mergeCell ref="F74:H74"/>
    <mergeCell ref="I74:K74"/>
    <mergeCell ref="F75:H75"/>
    <mergeCell ref="I75:K75"/>
    <mergeCell ref="M39:N39"/>
    <mergeCell ref="L52:N52"/>
    <mergeCell ref="L53:N53"/>
    <mergeCell ref="L54:N54"/>
    <mergeCell ref="A57:N57"/>
    <mergeCell ref="A61:O61"/>
    <mergeCell ref="F64:J64"/>
    <mergeCell ref="E45:I45"/>
    <mergeCell ref="J45:K45"/>
    <mergeCell ref="L48:N48"/>
    <mergeCell ref="L51:N51"/>
    <mergeCell ref="A41:B41"/>
    <mergeCell ref="M41:N41"/>
    <mergeCell ref="A42:B42"/>
    <mergeCell ref="M42:N42"/>
    <mergeCell ref="J41:L41"/>
    <mergeCell ref="J42:J43"/>
    <mergeCell ref="K42:K43"/>
    <mergeCell ref="L42:L43"/>
    <mergeCell ref="A43:B43"/>
    <mergeCell ref="M43:N43"/>
    <mergeCell ref="M35:N35"/>
    <mergeCell ref="A36:B36"/>
    <mergeCell ref="J36:L36"/>
    <mergeCell ref="M36:N36"/>
    <mergeCell ref="A37:B37"/>
    <mergeCell ref="J37:J38"/>
    <mergeCell ref="K37:K38"/>
    <mergeCell ref="L37:L38"/>
    <mergeCell ref="M37:N37"/>
    <mergeCell ref="A38:B38"/>
    <mergeCell ref="M38:N38"/>
    <mergeCell ref="A33:B33"/>
    <mergeCell ref="J33:J34"/>
    <mergeCell ref="K33:K34"/>
    <mergeCell ref="L33:L34"/>
    <mergeCell ref="M33:N33"/>
    <mergeCell ref="A34:B34"/>
    <mergeCell ref="M34:N34"/>
    <mergeCell ref="A30:B30"/>
    <mergeCell ref="M30:N30"/>
    <mergeCell ref="M31:N31"/>
    <mergeCell ref="A32:B32"/>
    <mergeCell ref="J32:L32"/>
    <mergeCell ref="M32:N32"/>
    <mergeCell ref="M27:N27"/>
    <mergeCell ref="A28:B28"/>
    <mergeCell ref="J28:L28"/>
    <mergeCell ref="M28:N28"/>
    <mergeCell ref="A29:B29"/>
    <mergeCell ref="J29:J30"/>
    <mergeCell ref="K29:K30"/>
    <mergeCell ref="L29:L30"/>
    <mergeCell ref="M29:N29"/>
    <mergeCell ref="M23:N23"/>
    <mergeCell ref="A24:B24"/>
    <mergeCell ref="J24:L24"/>
    <mergeCell ref="M24:N24"/>
    <mergeCell ref="A25:B25"/>
    <mergeCell ref="J25:J26"/>
    <mergeCell ref="K25:K26"/>
    <mergeCell ref="L25:L26"/>
    <mergeCell ref="M25:N25"/>
    <mergeCell ref="A26:B26"/>
    <mergeCell ref="M26:N26"/>
    <mergeCell ref="A21:B21"/>
    <mergeCell ref="J21:J22"/>
    <mergeCell ref="K21:K22"/>
    <mergeCell ref="L21:L22"/>
    <mergeCell ref="M21:N21"/>
    <mergeCell ref="A22:B22"/>
    <mergeCell ref="M22:N22"/>
    <mergeCell ref="A18:B18"/>
    <mergeCell ref="M18:N18"/>
    <mergeCell ref="M19:N19"/>
    <mergeCell ref="A20:B20"/>
    <mergeCell ref="J20:L20"/>
    <mergeCell ref="M20:N20"/>
    <mergeCell ref="M15:N15"/>
    <mergeCell ref="A16:B16"/>
    <mergeCell ref="J16:L16"/>
    <mergeCell ref="M16:N16"/>
    <mergeCell ref="A17:B17"/>
    <mergeCell ref="J17:J18"/>
    <mergeCell ref="K17:K18"/>
    <mergeCell ref="L17:L18"/>
    <mergeCell ref="M17:N17"/>
    <mergeCell ref="M11:N11"/>
    <mergeCell ref="A12:B12"/>
    <mergeCell ref="J12:L12"/>
    <mergeCell ref="M12:N12"/>
    <mergeCell ref="A13:B13"/>
    <mergeCell ref="J13:J14"/>
    <mergeCell ref="K13:K14"/>
    <mergeCell ref="L13:L14"/>
    <mergeCell ref="M13:N13"/>
    <mergeCell ref="A14:B14"/>
    <mergeCell ref="M14:N14"/>
    <mergeCell ref="C1:J1"/>
    <mergeCell ref="C2:J2"/>
    <mergeCell ref="J6:J7"/>
    <mergeCell ref="K6:K7"/>
    <mergeCell ref="L6:L7"/>
    <mergeCell ref="M6:N7"/>
    <mergeCell ref="J8:L8"/>
    <mergeCell ref="M8:N8"/>
    <mergeCell ref="A9:B9"/>
    <mergeCell ref="J9:J10"/>
    <mergeCell ref="K9:K10"/>
    <mergeCell ref="L9:L10"/>
    <mergeCell ref="M9:N9"/>
    <mergeCell ref="A10:B10"/>
    <mergeCell ref="M10:N10"/>
  </mergeCells>
  <phoneticPr fontId="3"/>
  <dataValidations count="2">
    <dataValidation type="list" allowBlank="1" showInputMessage="1" showErrorMessage="1" sqref="C9:I9 C33:I33 C29:I29 C37:I37 C17:I17 C13:I13 C21:I21 C25:I25 C42:I42" xr:uid="{00000000-0002-0000-0100-000000000000}">
      <formula1>"○,　"</formula1>
    </dataValidation>
    <dataValidation type="list" allowBlank="1" showInputMessage="1" sqref="K29 K17 K25 K9 K33 K37 K13 K21 K42" xr:uid="{00000000-0002-0000-0100-000001000000}">
      <formula1>"100回未満,100回以上,150回以上"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rowBreaks count="2" manualBreakCount="2">
    <brk id="46" max="15" man="1"/>
    <brk id="10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1月１日～３月3日 </vt:lpstr>
      <vt:lpstr>'1月１日～３月3日 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中野　慎梧</cp:lastModifiedBy>
  <dcterms:created xsi:type="dcterms:W3CDTF">2023-05-15T05:54:11Z</dcterms:created>
  <dcterms:modified xsi:type="dcterms:W3CDTF">2023-12-26T04:39:06Z</dcterms:modified>
</cp:coreProperties>
</file>