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bu\Desktop\個別促進事業\様式\"/>
    </mc:Choice>
  </mc:AlternateContent>
  <bookViews>
    <workbookView xWindow="0" yWindow="0" windowWidth="20490" windowHeight="6930" activeTab="1"/>
  </bookViews>
  <sheets>
    <sheet name="記入例" sheetId="2" r:id="rId1"/>
    <sheet name="9月4日～11月5日 " sheetId="1" r:id="rId2"/>
  </sheets>
  <definedNames>
    <definedName name="_xlnm._FilterDatabase" localSheetId="1" hidden="1">'9月4日～11月5日 '!$A$8:$N$39</definedName>
    <definedName name="_xlnm._FilterDatabase" localSheetId="0" hidden="1">記入例!$A$8:$N$39</definedName>
    <definedName name="_xlnm.Print_Area" localSheetId="1">'9月4日～11月5日 '!$A$1:$P$102</definedName>
    <definedName name="_xlnm.Print_Area" localSheetId="0">記入例!$A$1:$P$102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H40" i="1" s="1"/>
  <c r="I40" i="1" s="1"/>
  <c r="C77" i="2" l="1"/>
  <c r="C78" i="2" s="1"/>
  <c r="C79" i="2" s="1"/>
  <c r="C80" i="2" s="1"/>
  <c r="C81" i="2" s="1"/>
  <c r="C82" i="2" s="1"/>
  <c r="C83" i="2" s="1"/>
  <c r="C76" i="2"/>
  <c r="L52" i="2"/>
  <c r="I43" i="2"/>
  <c r="H43" i="2"/>
  <c r="G43" i="2"/>
  <c r="F43" i="2"/>
  <c r="E43" i="2"/>
  <c r="D43" i="2"/>
  <c r="C43" i="2"/>
  <c r="L41" i="2"/>
  <c r="J41" i="2"/>
  <c r="F83" i="2" s="1"/>
  <c r="I39" i="2"/>
  <c r="H39" i="2"/>
  <c r="G39" i="2"/>
  <c r="F39" i="2"/>
  <c r="E39" i="2"/>
  <c r="D39" i="2"/>
  <c r="C39" i="2"/>
  <c r="L37" i="2"/>
  <c r="J37" i="2"/>
  <c r="K37" i="2" s="1"/>
  <c r="I35" i="2"/>
  <c r="H35" i="2"/>
  <c r="G35" i="2"/>
  <c r="F35" i="2"/>
  <c r="E35" i="2"/>
  <c r="D35" i="2"/>
  <c r="C35" i="2"/>
  <c r="L33" i="2"/>
  <c r="J33" i="2"/>
  <c r="I31" i="2"/>
  <c r="H31" i="2"/>
  <c r="G31" i="2"/>
  <c r="F31" i="2"/>
  <c r="E31" i="2"/>
  <c r="D31" i="2"/>
  <c r="C31" i="2"/>
  <c r="L29" i="2"/>
  <c r="J29" i="2"/>
  <c r="K29" i="2" s="1"/>
  <c r="I27" i="2"/>
  <c r="H27" i="2"/>
  <c r="G27" i="2"/>
  <c r="F27" i="2"/>
  <c r="E27" i="2"/>
  <c r="D27" i="2"/>
  <c r="C27" i="2"/>
  <c r="L25" i="2"/>
  <c r="J25" i="2"/>
  <c r="F79" i="2" s="1"/>
  <c r="I23" i="2"/>
  <c r="H23" i="2"/>
  <c r="G23" i="2"/>
  <c r="F23" i="2"/>
  <c r="E23" i="2"/>
  <c r="D23" i="2"/>
  <c r="C23" i="2"/>
  <c r="L21" i="2"/>
  <c r="J21" i="2"/>
  <c r="K21" i="2" s="1"/>
  <c r="I19" i="2"/>
  <c r="H19" i="2"/>
  <c r="G19" i="2"/>
  <c r="F19" i="2"/>
  <c r="E19" i="2"/>
  <c r="D19" i="2"/>
  <c r="C19" i="2"/>
  <c r="L17" i="2"/>
  <c r="J17" i="2"/>
  <c r="I15" i="2"/>
  <c r="H15" i="2"/>
  <c r="G15" i="2"/>
  <c r="F15" i="2"/>
  <c r="E15" i="2"/>
  <c r="D15" i="2"/>
  <c r="C15" i="2"/>
  <c r="L13" i="2"/>
  <c r="J13" i="2"/>
  <c r="K13" i="2" s="1"/>
  <c r="I11" i="2"/>
  <c r="H11" i="2"/>
  <c r="G11" i="2"/>
  <c r="F11" i="2"/>
  <c r="E11" i="2"/>
  <c r="D11" i="2"/>
  <c r="C11" i="2"/>
  <c r="L9" i="2"/>
  <c r="K9" i="2"/>
  <c r="J9" i="2"/>
  <c r="F75" i="2" s="1"/>
  <c r="E8" i="2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C28" i="2" s="1"/>
  <c r="D28" i="2" s="1"/>
  <c r="E28" i="2" s="1"/>
  <c r="F28" i="2" s="1"/>
  <c r="G28" i="2" s="1"/>
  <c r="H28" i="2" s="1"/>
  <c r="I28" i="2" s="1"/>
  <c r="C32" i="2" s="1"/>
  <c r="D32" i="2" s="1"/>
  <c r="E32" i="2" s="1"/>
  <c r="F32" i="2" s="1"/>
  <c r="G32" i="2" s="1"/>
  <c r="H32" i="2" s="1"/>
  <c r="I32" i="2" s="1"/>
  <c r="C36" i="2" s="1"/>
  <c r="D36" i="2" s="1"/>
  <c r="E36" i="2" s="1"/>
  <c r="F36" i="2" s="1"/>
  <c r="G36" i="2" s="1"/>
  <c r="H36" i="2" s="1"/>
  <c r="I36" i="2" s="1"/>
  <c r="C40" i="2" s="1"/>
  <c r="D40" i="2" s="1"/>
  <c r="E40" i="2" s="1"/>
  <c r="F40" i="2" s="1"/>
  <c r="G40" i="2" s="1"/>
  <c r="H40" i="2" s="1"/>
  <c r="I40" i="2" s="1"/>
  <c r="D8" i="2"/>
  <c r="G70" i="2" l="1"/>
  <c r="F78" i="2"/>
  <c r="F82" i="2"/>
  <c r="O14" i="2"/>
  <c r="K17" i="2"/>
  <c r="O18" i="2" s="1"/>
  <c r="O22" i="2"/>
  <c r="K25" i="2"/>
  <c r="O30" i="2"/>
  <c r="K33" i="2"/>
  <c r="O34" i="2" s="1"/>
  <c r="O38" i="2"/>
  <c r="K41" i="2"/>
  <c r="F77" i="2"/>
  <c r="F81" i="2"/>
  <c r="F76" i="2"/>
  <c r="F84" i="2" s="1"/>
  <c r="F80" i="2"/>
  <c r="O26" i="2"/>
  <c r="O42" i="2"/>
  <c r="J45" i="2"/>
  <c r="F82" i="1"/>
  <c r="F81" i="1"/>
  <c r="F78" i="1"/>
  <c r="C76" i="1"/>
  <c r="C77" i="1" s="1"/>
  <c r="C78" i="1" s="1"/>
  <c r="C79" i="1" s="1"/>
  <c r="C80" i="1" s="1"/>
  <c r="C81" i="1" s="1"/>
  <c r="C82" i="1" s="1"/>
  <c r="C83" i="1" s="1"/>
  <c r="L52" i="1"/>
  <c r="I43" i="1"/>
  <c r="H43" i="1"/>
  <c r="G43" i="1"/>
  <c r="F43" i="1"/>
  <c r="E43" i="1"/>
  <c r="D43" i="1"/>
  <c r="C43" i="1"/>
  <c r="L41" i="1"/>
  <c r="J41" i="1"/>
  <c r="F83" i="1" s="1"/>
  <c r="I39" i="1"/>
  <c r="H39" i="1"/>
  <c r="G39" i="1"/>
  <c r="F39" i="1"/>
  <c r="E39" i="1"/>
  <c r="D39" i="1"/>
  <c r="C39" i="1"/>
  <c r="L37" i="1"/>
  <c r="J37" i="1"/>
  <c r="K37" i="1" s="1"/>
  <c r="O38" i="1" s="1"/>
  <c r="I35" i="1"/>
  <c r="H35" i="1"/>
  <c r="G35" i="1"/>
  <c r="F35" i="1"/>
  <c r="E35" i="1"/>
  <c r="D35" i="1"/>
  <c r="C35" i="1"/>
  <c r="L33" i="1"/>
  <c r="K33" i="1"/>
  <c r="O34" i="1" s="1"/>
  <c r="J33" i="1"/>
  <c r="I31" i="1"/>
  <c r="H31" i="1"/>
  <c r="G31" i="1"/>
  <c r="F31" i="1"/>
  <c r="E31" i="1"/>
  <c r="D31" i="1"/>
  <c r="C31" i="1"/>
  <c r="L29" i="1"/>
  <c r="J29" i="1"/>
  <c r="F80" i="1" s="1"/>
  <c r="I27" i="1"/>
  <c r="H27" i="1"/>
  <c r="G27" i="1"/>
  <c r="F27" i="1"/>
  <c r="E27" i="1"/>
  <c r="D27" i="1"/>
  <c r="C27" i="1"/>
  <c r="L25" i="1"/>
  <c r="K25" i="1"/>
  <c r="J25" i="1"/>
  <c r="F79" i="1" s="1"/>
  <c r="I23" i="1"/>
  <c r="H23" i="1"/>
  <c r="G23" i="1"/>
  <c r="F23" i="1"/>
  <c r="E23" i="1"/>
  <c r="D23" i="1"/>
  <c r="C23" i="1"/>
  <c r="L21" i="1"/>
  <c r="J21" i="1"/>
  <c r="K21" i="1" s="1"/>
  <c r="O22" i="1" s="1"/>
  <c r="I19" i="1"/>
  <c r="H19" i="1"/>
  <c r="G19" i="1"/>
  <c r="F19" i="1"/>
  <c r="E19" i="1"/>
  <c r="D19" i="1"/>
  <c r="C19" i="1"/>
  <c r="L17" i="1"/>
  <c r="K17" i="1"/>
  <c r="J17" i="1"/>
  <c r="O18" i="1" s="1"/>
  <c r="I15" i="1"/>
  <c r="H15" i="1"/>
  <c r="G15" i="1"/>
  <c r="F15" i="1"/>
  <c r="E15" i="1"/>
  <c r="D15" i="1"/>
  <c r="C15" i="1"/>
  <c r="L13" i="1"/>
  <c r="J13" i="1"/>
  <c r="F76" i="1" s="1"/>
  <c r="I11" i="1"/>
  <c r="H11" i="1"/>
  <c r="G11" i="1"/>
  <c r="F11" i="1"/>
  <c r="E11" i="1"/>
  <c r="D11" i="1"/>
  <c r="C11" i="1"/>
  <c r="L9" i="1"/>
  <c r="J9" i="1"/>
  <c r="F75" i="1" s="1"/>
  <c r="D8" i="1"/>
  <c r="E8" i="1" s="1"/>
  <c r="F8" i="1" s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C28" i="1" s="1"/>
  <c r="D28" i="1" s="1"/>
  <c r="E28" i="1" s="1"/>
  <c r="F28" i="1" s="1"/>
  <c r="G28" i="1" s="1"/>
  <c r="H28" i="1" s="1"/>
  <c r="I28" i="1" s="1"/>
  <c r="C32" i="1" s="1"/>
  <c r="D32" i="1" s="1"/>
  <c r="E32" i="1" s="1"/>
  <c r="F32" i="1" s="1"/>
  <c r="G32" i="1" s="1"/>
  <c r="H32" i="1" s="1"/>
  <c r="I32" i="1" s="1"/>
  <c r="C36" i="1" s="1"/>
  <c r="D36" i="1" s="1"/>
  <c r="E36" i="1" s="1"/>
  <c r="F36" i="1" s="1"/>
  <c r="G36" i="1" s="1"/>
  <c r="H36" i="1" s="1"/>
  <c r="I36" i="1" s="1"/>
  <c r="C40" i="1" s="1"/>
  <c r="D40" i="1" s="1"/>
  <c r="E40" i="1" s="1"/>
  <c r="F40" i="1" s="1"/>
  <c r="I80" i="2" l="1"/>
  <c r="I76" i="2"/>
  <c r="I81" i="2"/>
  <c r="I77" i="2"/>
  <c r="I82" i="2"/>
  <c r="I78" i="2"/>
  <c r="I83" i="2"/>
  <c r="I79" i="2"/>
  <c r="I75" i="2"/>
  <c r="K9" i="1"/>
  <c r="G70" i="1" s="1"/>
  <c r="K41" i="1"/>
  <c r="F77" i="1"/>
  <c r="F84" i="1" s="1"/>
  <c r="K13" i="1"/>
  <c r="O14" i="1" s="1"/>
  <c r="O26" i="1"/>
  <c r="K29" i="1"/>
  <c r="O30" i="1" s="1"/>
  <c r="O42" i="1"/>
  <c r="J45" i="1"/>
  <c r="I85" i="2" l="1"/>
  <c r="I84" i="2"/>
  <c r="F64" i="2" s="1"/>
  <c r="I80" i="1"/>
  <c r="I76" i="1"/>
  <c r="I79" i="1"/>
  <c r="I81" i="1"/>
  <c r="I77" i="1"/>
  <c r="I82" i="1"/>
  <c r="I78" i="1"/>
  <c r="I83" i="1"/>
  <c r="I75" i="1"/>
  <c r="I85" i="1" l="1"/>
  <c r="I84" i="1"/>
  <c r="F64" i="1" s="1"/>
</calcChain>
</file>

<file path=xl/sharedStrings.xml><?xml version="1.0" encoding="utf-8"?>
<sst xmlns="http://schemas.openxmlformats.org/spreadsheetml/2006/main" count="160" uniqueCount="64">
  <si>
    <t>所　　在　　地</t>
    <rPh sb="0" eb="1">
      <t>ショ</t>
    </rPh>
    <rPh sb="3" eb="4">
      <t>ザイ</t>
    </rPh>
    <rPh sb="6" eb="7">
      <t>チ</t>
    </rPh>
    <phoneticPr fontId="3"/>
  </si>
  <si>
    <t>様式１－２（第４条関係）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</si>
  <si>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医療機関等名称</t>
    <phoneticPr fontId="3"/>
  </si>
  <si>
    <t>　新型コロナワクチン接種の実績報告書（診療所）</t>
    <rPh sb="1" eb="3">
      <t>シンガタ</t>
    </rPh>
    <rPh sb="10" eb="12">
      <t>セッシュ</t>
    </rPh>
    <rPh sb="13" eb="15">
      <t>ジッセキ</t>
    </rPh>
    <rPh sb="15" eb="18">
      <t>ホウコクショ</t>
    </rPh>
    <rPh sb="19" eb="22">
      <t>シンリョウジョ</t>
    </rPh>
    <phoneticPr fontId="3"/>
  </si>
  <si>
    <t>　　下記のとおり、新型コロナワクチンの接種を行ったので報告する。</t>
    <rPh sb="2" eb="4">
      <t>カキ</t>
    </rPh>
    <rPh sb="9" eb="11">
      <t>シンガタ</t>
    </rPh>
    <rPh sb="19" eb="21">
      <t>セッシュ</t>
    </rPh>
    <rPh sb="22" eb="23">
      <t>オコナ</t>
    </rPh>
    <rPh sb="27" eb="29">
      <t>ホウコク</t>
    </rPh>
    <phoneticPr fontId="3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</si>
  <si>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3"/>
  </si>
  <si>
    <t>週の接種回数</t>
    <rPh sb="0" eb="1">
      <t>シュウ</t>
    </rPh>
    <rPh sb="2" eb="4">
      <t>セッシュ</t>
    </rPh>
    <rPh sb="4" eb="6">
      <t>カイスウ</t>
    </rPh>
    <phoneticPr fontId="3"/>
  </si>
  <si>
    <t>週の回数区分</t>
    <rPh sb="0" eb="1">
      <t>シュウ</t>
    </rPh>
    <rPh sb="2" eb="4">
      <t>カイスウ</t>
    </rPh>
    <rPh sb="4" eb="6">
      <t>クブン</t>
    </rPh>
    <phoneticPr fontId="3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</si>
  <si>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3"/>
  </si>
  <si>
    <t>備考</t>
    <rPh sb="0" eb="2">
      <t>ビコウ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</si>
  <si>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</si>
  <si>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</si>
  <si>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</si>
  <si>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</si>
  <si>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</si>
  <si>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</si>
  <si>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</si>
  <si>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3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</si>
  <si>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3"/>
  </si>
  <si>
    <t>時間外等の接種体制の有無</t>
    <phoneticPr fontId="3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</si>
  <si>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3"/>
  </si>
  <si>
    <t>様式１－３（第４条関係）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</si>
  <si>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</si>
  <si>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鹿児島市長　下鶴　隆央　様</t>
    <rPh sb="0" eb="3">
      <t>カゴシマ</t>
    </rPh>
    <rPh sb="3" eb="4">
      <t>シ</t>
    </rPh>
    <rPh sb="4" eb="5">
      <t>チョウ</t>
    </rPh>
    <rPh sb="6" eb="8">
      <t>シモツル</t>
    </rPh>
    <rPh sb="9" eb="11">
      <t>タカオ</t>
    </rPh>
    <rPh sb="12" eb="13">
      <t>サマ</t>
    </rPh>
    <phoneticPr fontId="3"/>
  </si>
  <si>
    <t>　</t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</si>
  <si>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</si>
  <si>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3"/>
  </si>
  <si>
    <t>開設者氏名</t>
    <rPh sb="0" eb="3">
      <t>カイセツシャ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</si>
  <si>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</si>
  <si>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3"/>
  </si>
  <si>
    <t>請求金額</t>
    <rPh sb="0" eb="2">
      <t>セイキュウ</t>
    </rPh>
    <rPh sb="2" eb="4">
      <t>キンガク</t>
    </rPh>
    <phoneticPr fontId="26"/>
  </si>
  <si>
    <t>内訳</t>
    <rPh sb="0" eb="2">
      <t>ウチワケ</t>
    </rPh>
    <phoneticPr fontId="3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</si>
  <si>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3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</si>
  <si>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3"/>
  </si>
  <si>
    <t>※ 週のうち少なくとも１日は時間外、夜間または休日における接種体制を要する。</t>
    <phoneticPr fontId="3"/>
  </si>
  <si>
    <t>接種回数</t>
    <rPh sb="0" eb="2">
      <t>セッシュ</t>
    </rPh>
    <rPh sb="2" eb="4">
      <t>カイスウ</t>
    </rPh>
    <phoneticPr fontId="3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</si>
  <si>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3"/>
  </si>
  <si>
    <t>（予診のみを含めない）</t>
    <rPh sb="1" eb="3">
      <t>ヨシン</t>
    </rPh>
    <rPh sb="6" eb="7">
      <t>フク</t>
    </rPh>
    <phoneticPr fontId="3"/>
  </si>
  <si>
    <t>単価 2,000円/回</t>
    <rPh sb="8" eb="9">
      <t>エン</t>
    </rPh>
    <phoneticPr fontId="3"/>
  </si>
  <si>
    <t>合計</t>
    <rPh sb="0" eb="2">
      <t>ゴウケイ</t>
    </rPh>
    <phoneticPr fontId="3"/>
  </si>
  <si>
    <t>参考記載：各加算の対象となった接種の数</t>
    <rPh sb="5" eb="6">
      <t>カク</t>
    </rPh>
    <phoneticPr fontId="3"/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</si>
  <si>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3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</si>
  <si>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</si>
  <si>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</si>
  <si>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</si>
  <si>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</si>
  <si>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</si>
  <si>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</si>
  <si>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</si>
  <si>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</si>
  <si>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</si>
  <si>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金融機関名</t>
    <rPh sb="0" eb="2">
      <t>キンユウ</t>
    </rPh>
    <rPh sb="2" eb="5">
      <t>キカンメイ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</si>
  <si>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</si>
  <si>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</si>
  <si>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</si>
  <si>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</si>
  <si>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</si>
  <si>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医療機関○○クリニック</t>
    <rPh sb="0" eb="2">
      <t>イリョウ</t>
    </rPh>
    <rPh sb="2" eb="4">
      <t>キカン</t>
    </rPh>
    <phoneticPr fontId="3"/>
  </si>
  <si>
    <t>　</t>
  </si>
  <si>
    <t>○</t>
  </si>
  <si>
    <t>　５月１日から７月２日の期間において、別紙報告書のとおり新型コロナワクチンの接種を実施したため、以下のとおり請求する。</t>
    <rPh sb="2" eb="3">
      <t>ガツ</t>
    </rPh>
    <rPh sb="4" eb="5">
      <t>ニチ</t>
    </rPh>
    <rPh sb="12" eb="14">
      <t>キカン</t>
    </rPh>
    <rPh sb="28" eb="30">
      <t>シンガタ</t>
    </rPh>
    <rPh sb="38" eb="40">
      <t>セッシュ</t>
    </rPh>
    <rPh sb="41" eb="43">
      <t>ジッシ</t>
    </rPh>
    <rPh sb="48" eb="50">
      <t>イカ</t>
    </rPh>
    <rPh sb="54" eb="56">
      <t>セイキュウ</t>
    </rPh>
    <phoneticPr fontId="3"/>
  </si>
  <si>
    <t>５月１日から７月２日の間</t>
    <rPh sb="3" eb="4">
      <t>ニチ</t>
    </rPh>
    <rPh sb="11" eb="12">
      <t>アイダ</t>
    </rPh>
    <phoneticPr fontId="3"/>
  </si>
  <si>
    <t>　９月４日から１１月５日の期間において、別紙報告書のとおり新型コロナワクチンの接種を実施したため、以下のとおり請求する。</t>
    <rPh sb="2" eb="3">
      <t>ガツ</t>
    </rPh>
    <rPh sb="4" eb="5">
      <t>ニチ</t>
    </rPh>
    <rPh sb="13" eb="15">
      <t>キカン</t>
    </rPh>
    <rPh sb="29" eb="31">
      <t>シンガタ</t>
    </rPh>
    <rPh sb="39" eb="41">
      <t>セッシュ</t>
    </rPh>
    <rPh sb="42" eb="44">
      <t>ジッシ</t>
    </rPh>
    <rPh sb="49" eb="51">
      <t>イカ</t>
    </rPh>
    <rPh sb="55" eb="57">
      <t>セイキュウ</t>
    </rPh>
    <phoneticPr fontId="3"/>
  </si>
  <si>
    <t>９月４日から１１月５日の間</t>
    <rPh sb="3" eb="4">
      <t>ニチ</t>
    </rPh>
    <rPh sb="12" eb="13">
      <t>アイダ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</si>
</sst>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176" formatCode="m/d"/>
    <numFmt numFmtId="177" formatCode="General&quot;回&quot;"/>
    <numFmt numFmtId="178" formatCode="#,##0&quot;回&quot;;[Red]\-#,##0&quot;回&quot;"/>
    <numFmt numFmtId="179" formatCode="General&quot;週&quot;"/>
    <numFmt numFmtId="180" formatCode="m&quot;月&quot;d&quot;日の週&quot;"/>
    <numFmt numFmtId="181" formatCode="#,##0&quot;回&quot;;[Red]\-#,##0"/>
    <numFmt numFmtId="182" formatCode="#,##0&quot;円&quot;;[Red]\-#,##0"/>
    <numFmt numFmtId="183" formatCode="\(#,##0&quot;回&quot;\);[Red]\(\-#,##0&quot;回&quot;\)"/>
    <numFmt numFmtId="184" formatCode="\(General&quot;回&quot;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17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7" fillId="0" borderId="2" xfId="1" applyFont="1" applyBorder="1">
      <alignment vertical="center"/>
    </xf>
    <xf numFmtId="38" fontId="17" fillId="4" borderId="2" xfId="1" applyFont="1" applyFill="1" applyBorder="1">
      <alignment vertical="center"/>
    </xf>
    <xf numFmtId="38" fontId="13" fillId="0" borderId="2" xfId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Border="1">
      <alignment vertical="center"/>
    </xf>
    <xf numFmtId="0" fontId="13" fillId="0" borderId="0" xfId="0" applyFont="1">
      <alignment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top" wrapText="1"/>
    </xf>
    <xf numFmtId="0" fontId="24" fillId="0" borderId="0" xfId="2" applyFont="1" applyBorder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right" vertical="center"/>
    </xf>
    <xf numFmtId="0" fontId="25" fillId="0" borderId="1" xfId="2" applyFont="1" applyBorder="1">
      <alignment vertical="center"/>
    </xf>
    <xf numFmtId="0" fontId="27" fillId="0" borderId="1" xfId="0" applyFont="1" applyBorder="1">
      <alignment vertical="center"/>
    </xf>
    <xf numFmtId="179" fontId="7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0" fontId="7" fillId="0" borderId="7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0" fontId="7" fillId="0" borderId="27" xfId="0" applyNumberFormat="1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184" fontId="18" fillId="0" borderId="0" xfId="0" applyNumberFormat="1" applyFont="1" applyBorder="1">
      <alignment vertical="center"/>
    </xf>
    <xf numFmtId="0" fontId="18" fillId="0" borderId="0" xfId="0" applyFont="1" applyAlignment="1">
      <alignment horizontal="right" vertical="center"/>
    </xf>
    <xf numFmtId="184" fontId="18" fillId="0" borderId="0" xfId="1" applyNumberFormat="1" applyFont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9" xfId="1" applyFont="1" applyFill="1" applyBorder="1" applyAlignment="1">
      <alignment horizontal="center" vertical="center"/>
    </xf>
    <xf numFmtId="38" fontId="17" fillId="4" borderId="10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17" fillId="0" borderId="3" xfId="1" applyNumberFormat="1" applyFont="1" applyBorder="1" applyAlignment="1">
      <alignment horizontal="center" vertical="center"/>
    </xf>
    <xf numFmtId="177" fontId="17" fillId="0" borderId="6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12" xfId="2" applyFont="1" applyFill="1" applyBorder="1">
      <alignment vertical="center"/>
    </xf>
    <xf numFmtId="0" fontId="22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top" wrapText="1"/>
    </xf>
    <xf numFmtId="0" fontId="0" fillId="0" borderId="0" xfId="0" applyAlignment="1">
      <alignment vertical="top" wrapText="1"/>
    </xf>
    <xf numFmtId="5" fontId="22" fillId="0" borderId="1" xfId="2" applyNumberFormat="1" applyFont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178" fontId="17" fillId="0" borderId="11" xfId="1" applyNumberFormat="1" applyFont="1" applyBorder="1">
      <alignment vertical="center"/>
    </xf>
    <xf numFmtId="178" fontId="17" fillId="0" borderId="10" xfId="1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81" fontId="7" fillId="0" borderId="24" xfId="1" applyNumberFormat="1" applyFont="1" applyBorder="1" applyAlignment="1">
      <alignment horizontal="center" vertical="center"/>
    </xf>
    <xf numFmtId="182" fontId="7" fillId="0" borderId="24" xfId="1" applyNumberFormat="1" applyFont="1" applyBorder="1" applyAlignment="1">
      <alignment horizontal="right" vertical="center"/>
    </xf>
    <xf numFmtId="182" fontId="7" fillId="0" borderId="25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81" fontId="7" fillId="0" borderId="3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right" vertical="center"/>
    </xf>
    <xf numFmtId="182" fontId="7" fillId="0" borderId="31" xfId="1" applyNumberFormat="1" applyFont="1" applyBorder="1" applyAlignment="1">
      <alignment horizontal="right" vertical="center"/>
    </xf>
    <xf numFmtId="181" fontId="7" fillId="0" borderId="34" xfId="1" applyNumberFormat="1" applyFont="1" applyBorder="1" applyAlignment="1">
      <alignment horizontal="center" vertical="center"/>
    </xf>
    <xf numFmtId="181" fontId="7" fillId="0" borderId="33" xfId="1" applyNumberFormat="1" applyFont="1" applyBorder="1" applyAlignment="1">
      <alignment horizontal="center" vertical="center"/>
    </xf>
    <xf numFmtId="181" fontId="7" fillId="0" borderId="35" xfId="1" applyNumberFormat="1" applyFont="1" applyBorder="1" applyAlignment="1">
      <alignment horizontal="center" vertical="center"/>
    </xf>
    <xf numFmtId="182" fontId="7" fillId="0" borderId="34" xfId="1" applyNumberFormat="1" applyFont="1" applyBorder="1">
      <alignment vertical="center"/>
    </xf>
    <xf numFmtId="182" fontId="7" fillId="0" borderId="33" xfId="1" applyNumberFormat="1" applyFont="1" applyBorder="1">
      <alignment vertical="center"/>
    </xf>
    <xf numFmtId="182" fontId="7" fillId="0" borderId="36" xfId="1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183" fontId="18" fillId="0" borderId="9" xfId="1" applyNumberFormat="1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view="pageBreakPreview" topLeftCell="B36" zoomScale="55" zoomScaleNormal="55" zoomScaleSheetLayoutView="55" workbookViewId="0">
      <selection activeCell="K6" sqref="K6:K7"/>
    </sheetView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68"/>
      <c r="D1" s="68"/>
      <c r="E1" s="68"/>
      <c r="F1" s="68"/>
      <c r="G1" s="68"/>
      <c r="H1" s="68"/>
      <c r="I1" s="68"/>
      <c r="J1" s="68"/>
      <c r="M1" s="3" t="s">
        <v>1</v>
      </c>
    </row>
    <row r="2" spans="1:15" ht="42" customHeight="1" x14ac:dyDescent="0.4">
      <c r="A2" s="1" t="s">
        <v>2</v>
      </c>
      <c r="B2" s="1"/>
      <c r="C2" s="69" t="s">
        <v>57</v>
      </c>
      <c r="D2" s="70"/>
      <c r="E2" s="70"/>
      <c r="F2" s="70"/>
      <c r="G2" s="70"/>
      <c r="H2" s="70"/>
      <c r="I2" s="70"/>
      <c r="J2" s="70"/>
      <c r="O2" s="4"/>
    </row>
    <row r="3" spans="1:15" ht="55.15" customHeight="1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5</v>
      </c>
      <c r="B6" s="9"/>
      <c r="C6" s="9"/>
      <c r="D6" s="9"/>
      <c r="E6" s="9"/>
      <c r="F6" s="9"/>
      <c r="G6" s="9"/>
      <c r="H6" s="9"/>
      <c r="I6" s="9"/>
      <c r="J6" s="71" t="s">
        <v>6</v>
      </c>
      <c r="K6" s="73" t="s">
        <v>7</v>
      </c>
      <c r="L6" s="75" t="s">
        <v>8</v>
      </c>
      <c r="M6" s="77" t="s">
        <v>9</v>
      </c>
      <c r="N6" s="78"/>
    </row>
    <row r="7" spans="1:15" ht="42" customHeight="1" x14ac:dyDescent="0.4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72"/>
      <c r="K7" s="74"/>
      <c r="L7" s="76"/>
      <c r="M7" s="79"/>
      <c r="N7" s="80"/>
    </row>
    <row r="8" spans="1:15" ht="42" customHeight="1" x14ac:dyDescent="0.4">
      <c r="A8" s="9"/>
      <c r="B8" s="9"/>
      <c r="C8" s="11">
        <v>45047</v>
      </c>
      <c r="D8" s="11">
        <f>C8+1</f>
        <v>45048</v>
      </c>
      <c r="E8" s="13">
        <f>D8+1</f>
        <v>45049</v>
      </c>
      <c r="F8" s="13">
        <f t="shared" ref="F8:H8" si="0">E8+1</f>
        <v>45050</v>
      </c>
      <c r="G8" s="13">
        <f t="shared" si="0"/>
        <v>45051</v>
      </c>
      <c r="H8" s="12">
        <f t="shared" si="0"/>
        <v>45052</v>
      </c>
      <c r="I8" s="13">
        <f>H8+1</f>
        <v>45053</v>
      </c>
      <c r="J8" s="81"/>
      <c r="K8" s="82"/>
      <c r="L8" s="83"/>
      <c r="M8" s="84"/>
      <c r="N8" s="85"/>
      <c r="O8" s="14"/>
    </row>
    <row r="9" spans="1:15" ht="42" customHeight="1" x14ac:dyDescent="0.4">
      <c r="A9" s="86" t="s">
        <v>17</v>
      </c>
      <c r="B9" s="87"/>
      <c r="C9" s="15"/>
      <c r="D9" s="15"/>
      <c r="E9" s="15" t="s">
        <v>58</v>
      </c>
      <c r="F9" s="15"/>
      <c r="G9" s="15"/>
      <c r="H9" s="15"/>
      <c r="I9" s="15"/>
      <c r="J9" s="88">
        <f>SUM(C10:I10)</f>
        <v>300</v>
      </c>
      <c r="K9" s="90" t="str">
        <f>IF(J9&lt;100,"100回未満",IF(J9&gt;99,"100回以上"))</f>
        <v>100回以上</v>
      </c>
      <c r="L9" s="92" t="str">
        <f>IF(COUNTIF(C9:I9,"○")&gt;0,"実施","―")</f>
        <v>―</v>
      </c>
      <c r="M9" s="84"/>
      <c r="N9" s="85"/>
      <c r="O9" s="14"/>
    </row>
    <row r="10" spans="1:15" ht="42" customHeight="1" x14ac:dyDescent="0.4">
      <c r="A10" s="94" t="s">
        <v>18</v>
      </c>
      <c r="B10" s="95"/>
      <c r="C10" s="15">
        <v>100</v>
      </c>
      <c r="D10" s="15">
        <v>100</v>
      </c>
      <c r="E10" s="15">
        <v>100</v>
      </c>
      <c r="F10" s="15"/>
      <c r="G10" s="15"/>
      <c r="H10" s="15"/>
      <c r="I10" s="15"/>
      <c r="J10" s="89"/>
      <c r="K10" s="91"/>
      <c r="L10" s="93"/>
      <c r="M10" s="84"/>
      <c r="N10" s="85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4"/>
      <c r="N11" s="85"/>
      <c r="O11" s="14"/>
    </row>
    <row r="12" spans="1:15" ht="42" customHeight="1" x14ac:dyDescent="0.4">
      <c r="A12" s="96"/>
      <c r="B12" s="97"/>
      <c r="C12" s="11">
        <f>I8+1</f>
        <v>45054</v>
      </c>
      <c r="D12" s="11">
        <f>C12+1</f>
        <v>45055</v>
      </c>
      <c r="E12" s="11">
        <f t="shared" ref="E12:H32" si="1">D12+1</f>
        <v>45056</v>
      </c>
      <c r="F12" s="11">
        <f t="shared" si="1"/>
        <v>45057</v>
      </c>
      <c r="G12" s="11">
        <f t="shared" si="1"/>
        <v>45058</v>
      </c>
      <c r="H12" s="12">
        <f t="shared" si="1"/>
        <v>45059</v>
      </c>
      <c r="I12" s="13">
        <f>H12+1</f>
        <v>45060</v>
      </c>
      <c r="J12" s="81"/>
      <c r="K12" s="82"/>
      <c r="L12" s="83"/>
      <c r="M12" s="84"/>
      <c r="N12" s="85"/>
      <c r="O12" s="14"/>
    </row>
    <row r="13" spans="1:15" ht="42" customHeight="1" x14ac:dyDescent="0.4">
      <c r="A13" s="86" t="s">
        <v>19</v>
      </c>
      <c r="B13" s="87"/>
      <c r="C13" s="15"/>
      <c r="D13" s="15" t="s">
        <v>59</v>
      </c>
      <c r="E13" s="15"/>
      <c r="F13" s="15"/>
      <c r="G13" s="15"/>
      <c r="H13" s="15"/>
      <c r="I13" s="15"/>
      <c r="J13" s="88">
        <f>SUM(C14:I14)</f>
        <v>300</v>
      </c>
      <c r="K13" s="90" t="str">
        <f>IF(J13&lt;100,"100回未満",IF(J13&gt;99,"100回以上"))</f>
        <v>100回以上</v>
      </c>
      <c r="L13" s="92" t="str">
        <f>IF(COUNTIF(C13:I13,"○")&gt;0,"実施","―")</f>
        <v>実施</v>
      </c>
      <c r="M13" s="84"/>
      <c r="N13" s="85"/>
      <c r="O13" s="14"/>
    </row>
    <row r="14" spans="1:15" ht="42" customHeight="1" x14ac:dyDescent="0.4">
      <c r="A14" s="94" t="s">
        <v>18</v>
      </c>
      <c r="B14" s="95"/>
      <c r="C14" s="15"/>
      <c r="D14" s="15">
        <v>100</v>
      </c>
      <c r="E14" s="15">
        <v>100</v>
      </c>
      <c r="F14" s="15">
        <v>100</v>
      </c>
      <c r="G14" s="15"/>
      <c r="H14" s="15"/>
      <c r="I14" s="15"/>
      <c r="J14" s="89"/>
      <c r="K14" s="91"/>
      <c r="L14" s="93"/>
      <c r="M14" s="84"/>
      <c r="N14" s="85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4"/>
      <c r="N15" s="85"/>
      <c r="O15" s="14"/>
    </row>
    <row r="16" spans="1:15" ht="42" customHeight="1" x14ac:dyDescent="0.4">
      <c r="A16" s="96"/>
      <c r="B16" s="97"/>
      <c r="C16" s="11">
        <f>I12+1</f>
        <v>45061</v>
      </c>
      <c r="D16" s="11">
        <f>C16+1</f>
        <v>45062</v>
      </c>
      <c r="E16" s="11">
        <f t="shared" si="1"/>
        <v>45063</v>
      </c>
      <c r="F16" s="11">
        <f t="shared" si="1"/>
        <v>45064</v>
      </c>
      <c r="G16" s="11">
        <f t="shared" si="1"/>
        <v>45065</v>
      </c>
      <c r="H16" s="12">
        <f t="shared" si="1"/>
        <v>45066</v>
      </c>
      <c r="I16" s="13">
        <f>H16+1</f>
        <v>45067</v>
      </c>
      <c r="J16" s="81"/>
      <c r="K16" s="82"/>
      <c r="L16" s="83"/>
      <c r="M16" s="84"/>
      <c r="N16" s="85"/>
      <c r="O16" s="14"/>
    </row>
    <row r="17" spans="1:15" ht="42" customHeight="1" x14ac:dyDescent="0.4">
      <c r="A17" s="86" t="s">
        <v>19</v>
      </c>
      <c r="B17" s="87"/>
      <c r="C17" s="15"/>
      <c r="D17" s="15" t="s">
        <v>59</v>
      </c>
      <c r="E17" s="15"/>
      <c r="F17" s="15"/>
      <c r="G17" s="15"/>
      <c r="H17" s="15"/>
      <c r="I17" s="15"/>
      <c r="J17" s="88">
        <f>SUM(C18:I18)</f>
        <v>300</v>
      </c>
      <c r="K17" s="90" t="str">
        <f>IF(J17&lt;100,"100回未満",IF(J17&gt;99,"100回以上"))</f>
        <v>100回以上</v>
      </c>
      <c r="L17" s="92" t="str">
        <f>IF(COUNTIF(C17:I17,"○")&gt;0,"実施","―")</f>
        <v>実施</v>
      </c>
      <c r="M17" s="84"/>
      <c r="N17" s="85"/>
      <c r="O17" s="14"/>
    </row>
    <row r="18" spans="1:15" ht="42" customHeight="1" x14ac:dyDescent="0.4">
      <c r="A18" s="94" t="s">
        <v>18</v>
      </c>
      <c r="B18" s="95"/>
      <c r="C18" s="15"/>
      <c r="D18" s="15">
        <v>100</v>
      </c>
      <c r="E18" s="15">
        <v>100</v>
      </c>
      <c r="F18" s="15">
        <v>100</v>
      </c>
      <c r="G18" s="15"/>
      <c r="H18" s="15"/>
      <c r="I18" s="15"/>
      <c r="J18" s="89"/>
      <c r="K18" s="91"/>
      <c r="L18" s="93"/>
      <c r="M18" s="84"/>
      <c r="N18" s="85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4"/>
      <c r="N19" s="85"/>
      <c r="O19" s="14"/>
    </row>
    <row r="20" spans="1:15" ht="42" customHeight="1" x14ac:dyDescent="0.4">
      <c r="A20" s="96"/>
      <c r="B20" s="97"/>
      <c r="C20" s="11">
        <f>I16+1</f>
        <v>45068</v>
      </c>
      <c r="D20" s="11">
        <f>C20+1</f>
        <v>45069</v>
      </c>
      <c r="E20" s="11">
        <f t="shared" si="1"/>
        <v>45070</v>
      </c>
      <c r="F20" s="11">
        <f t="shared" si="1"/>
        <v>45071</v>
      </c>
      <c r="G20" s="11">
        <f t="shared" si="1"/>
        <v>45072</v>
      </c>
      <c r="H20" s="12">
        <f t="shared" si="1"/>
        <v>45073</v>
      </c>
      <c r="I20" s="13">
        <f>H20+1</f>
        <v>45074</v>
      </c>
      <c r="J20" s="81"/>
      <c r="K20" s="82"/>
      <c r="L20" s="83"/>
      <c r="M20" s="84"/>
      <c r="N20" s="85"/>
      <c r="O20" s="14"/>
    </row>
    <row r="21" spans="1:15" ht="42" customHeight="1" x14ac:dyDescent="0.4">
      <c r="A21" s="86" t="s">
        <v>19</v>
      </c>
      <c r="B21" s="87"/>
      <c r="C21" s="15"/>
      <c r="D21" s="15" t="s">
        <v>59</v>
      </c>
      <c r="E21" s="15"/>
      <c r="F21" s="15"/>
      <c r="G21" s="15"/>
      <c r="H21" s="15"/>
      <c r="I21" s="15"/>
      <c r="J21" s="88">
        <f>SUM(C22:I22)</f>
        <v>300</v>
      </c>
      <c r="K21" s="90" t="str">
        <f>IF(J21&lt;100,"100回未満",IF(J21&gt;99,"100回以上"))</f>
        <v>100回以上</v>
      </c>
      <c r="L21" s="92" t="str">
        <f>IF(COUNTIF(C21:I21,"○")&gt;0,"実施","―")</f>
        <v>実施</v>
      </c>
      <c r="M21" s="84"/>
      <c r="N21" s="85"/>
      <c r="O21" s="14"/>
    </row>
    <row r="22" spans="1:15" ht="42" customHeight="1" x14ac:dyDescent="0.4">
      <c r="A22" s="94" t="s">
        <v>18</v>
      </c>
      <c r="B22" s="95"/>
      <c r="C22" s="15"/>
      <c r="D22" s="15">
        <v>100</v>
      </c>
      <c r="E22" s="15">
        <v>100</v>
      </c>
      <c r="F22" s="15">
        <v>100</v>
      </c>
      <c r="G22" s="15"/>
      <c r="H22" s="15"/>
      <c r="I22" s="15"/>
      <c r="J22" s="89"/>
      <c r="K22" s="91"/>
      <c r="L22" s="93"/>
      <c r="M22" s="84"/>
      <c r="N22" s="85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4"/>
      <c r="N23" s="85"/>
      <c r="O23" s="14"/>
    </row>
    <row r="24" spans="1:15" ht="42" customHeight="1" x14ac:dyDescent="0.4">
      <c r="A24" s="96"/>
      <c r="B24" s="97"/>
      <c r="C24" s="11">
        <f>I20+1</f>
        <v>45075</v>
      </c>
      <c r="D24" s="11">
        <f>C24+1</f>
        <v>45076</v>
      </c>
      <c r="E24" s="11">
        <f t="shared" si="1"/>
        <v>45077</v>
      </c>
      <c r="F24" s="11">
        <f t="shared" si="1"/>
        <v>45078</v>
      </c>
      <c r="G24" s="11">
        <f t="shared" si="1"/>
        <v>45079</v>
      </c>
      <c r="H24" s="12">
        <f t="shared" si="1"/>
        <v>45080</v>
      </c>
      <c r="I24" s="13">
        <f>H24+1</f>
        <v>45081</v>
      </c>
      <c r="J24" s="81"/>
      <c r="K24" s="82"/>
      <c r="L24" s="83"/>
      <c r="M24" s="84"/>
      <c r="N24" s="85"/>
      <c r="O24" s="14"/>
    </row>
    <row r="25" spans="1:15" ht="42" customHeight="1" x14ac:dyDescent="0.4">
      <c r="A25" s="86" t="s">
        <v>19</v>
      </c>
      <c r="B25" s="87"/>
      <c r="C25" s="15" t="s">
        <v>59</v>
      </c>
      <c r="D25" s="15"/>
      <c r="E25" s="15"/>
      <c r="F25" s="15"/>
      <c r="G25" s="15"/>
      <c r="H25" s="15"/>
      <c r="I25" s="15"/>
      <c r="J25" s="88">
        <f>SUM(C26:I26)</f>
        <v>400</v>
      </c>
      <c r="K25" s="90" t="str">
        <f>IF(J25&lt;100,"100回未満",IF(J25&gt;99,"100回以上"))</f>
        <v>100回以上</v>
      </c>
      <c r="L25" s="92" t="str">
        <f>IF(COUNTIF(C25:I25,"○")&gt;0,"実施","―")</f>
        <v>実施</v>
      </c>
      <c r="M25" s="84"/>
      <c r="N25" s="85"/>
      <c r="O25" s="14"/>
    </row>
    <row r="26" spans="1:15" ht="42" customHeight="1" x14ac:dyDescent="0.4">
      <c r="A26" s="94" t="s">
        <v>18</v>
      </c>
      <c r="B26" s="95"/>
      <c r="C26" s="15">
        <v>100</v>
      </c>
      <c r="D26" s="15">
        <v>100</v>
      </c>
      <c r="E26" s="15">
        <v>100</v>
      </c>
      <c r="F26" s="15">
        <v>100</v>
      </c>
      <c r="G26" s="15"/>
      <c r="H26" s="15"/>
      <c r="I26" s="15"/>
      <c r="J26" s="89"/>
      <c r="K26" s="91"/>
      <c r="L26" s="93"/>
      <c r="M26" s="84"/>
      <c r="N26" s="85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4"/>
      <c r="N27" s="85"/>
      <c r="O27" s="14"/>
    </row>
    <row r="28" spans="1:15" ht="42" customHeight="1" x14ac:dyDescent="0.4">
      <c r="A28" s="96"/>
      <c r="B28" s="97"/>
      <c r="C28" s="11">
        <f>I24+1</f>
        <v>45082</v>
      </c>
      <c r="D28" s="11">
        <f>C28+1</f>
        <v>45083</v>
      </c>
      <c r="E28" s="11">
        <f t="shared" si="1"/>
        <v>45084</v>
      </c>
      <c r="F28" s="11">
        <f t="shared" si="1"/>
        <v>45085</v>
      </c>
      <c r="G28" s="11">
        <f t="shared" si="1"/>
        <v>45086</v>
      </c>
      <c r="H28" s="12">
        <f t="shared" si="1"/>
        <v>45087</v>
      </c>
      <c r="I28" s="13">
        <f>H28+1</f>
        <v>45088</v>
      </c>
      <c r="J28" s="81"/>
      <c r="K28" s="82"/>
      <c r="L28" s="83"/>
      <c r="M28" s="84"/>
      <c r="N28" s="85"/>
      <c r="O28" s="14"/>
    </row>
    <row r="29" spans="1:15" ht="42" customHeight="1" x14ac:dyDescent="0.4">
      <c r="A29" s="86" t="s">
        <v>19</v>
      </c>
      <c r="B29" s="87"/>
      <c r="C29" s="15"/>
      <c r="D29" s="15" t="s">
        <v>59</v>
      </c>
      <c r="E29" s="15"/>
      <c r="F29" s="15"/>
      <c r="G29" s="15"/>
      <c r="H29" s="15"/>
      <c r="I29" s="15"/>
      <c r="J29" s="88">
        <f>SUM(C30:I30)</f>
        <v>90</v>
      </c>
      <c r="K29" s="90" t="str">
        <f>IF(J29&lt;100,"100回未満",IF(J29&gt;99,"100回以上"))</f>
        <v>100回未満</v>
      </c>
      <c r="L29" s="92" t="str">
        <f>IF(COUNTIF(C29:I29,"○")&gt;0,"実施","―")</f>
        <v>実施</v>
      </c>
      <c r="M29" s="84"/>
      <c r="N29" s="85"/>
      <c r="O29" s="14"/>
    </row>
    <row r="30" spans="1:15" ht="42" customHeight="1" x14ac:dyDescent="0.4">
      <c r="A30" s="94" t="s">
        <v>18</v>
      </c>
      <c r="B30" s="95"/>
      <c r="C30" s="15">
        <v>90</v>
      </c>
      <c r="D30" s="15"/>
      <c r="E30" s="15"/>
      <c r="F30" s="15"/>
      <c r="G30" s="15"/>
      <c r="H30" s="15"/>
      <c r="I30" s="15"/>
      <c r="J30" s="89"/>
      <c r="K30" s="91"/>
      <c r="L30" s="93"/>
      <c r="M30" s="84"/>
      <c r="N30" s="85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80.25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4"/>
      <c r="N31" s="85"/>
      <c r="O31" s="14"/>
    </row>
    <row r="32" spans="1:15" ht="42" customHeight="1" x14ac:dyDescent="0.4">
      <c r="A32" s="96"/>
      <c r="B32" s="97"/>
      <c r="C32" s="11">
        <f>I28+1</f>
        <v>45089</v>
      </c>
      <c r="D32" s="11">
        <f>C32+1</f>
        <v>45090</v>
      </c>
      <c r="E32" s="11">
        <f t="shared" si="1"/>
        <v>45091</v>
      </c>
      <c r="F32" s="11">
        <f t="shared" si="1"/>
        <v>45092</v>
      </c>
      <c r="G32" s="11">
        <f t="shared" si="1"/>
        <v>45093</v>
      </c>
      <c r="H32" s="12">
        <f t="shared" si="1"/>
        <v>45094</v>
      </c>
      <c r="I32" s="13">
        <f>H32+1</f>
        <v>45095</v>
      </c>
      <c r="J32" s="81"/>
      <c r="K32" s="82"/>
      <c r="L32" s="83"/>
      <c r="M32" s="84"/>
      <c r="N32" s="85"/>
      <c r="O32" s="14"/>
    </row>
    <row r="33" spans="1:15" ht="42" customHeight="1" x14ac:dyDescent="0.4">
      <c r="A33" s="86" t="s">
        <v>19</v>
      </c>
      <c r="B33" s="87"/>
      <c r="C33" s="15"/>
      <c r="D33" s="15" t="s">
        <v>59</v>
      </c>
      <c r="E33" s="15"/>
      <c r="F33" s="15"/>
      <c r="G33" s="15"/>
      <c r="H33" s="15"/>
      <c r="I33" s="15"/>
      <c r="J33" s="88">
        <f>SUM(C34:I34)</f>
        <v>400</v>
      </c>
      <c r="K33" s="90" t="str">
        <f>IF(J33&lt;100,"100回未満",IF(J33&gt;99,"100回以上"))</f>
        <v>100回以上</v>
      </c>
      <c r="L33" s="92" t="str">
        <f>IF(COUNTIF(C33:I33,"○")&gt;0,"実施","―")</f>
        <v>実施</v>
      </c>
      <c r="M33" s="84"/>
      <c r="N33" s="85"/>
      <c r="O33" s="14"/>
    </row>
    <row r="34" spans="1:15" ht="42" customHeight="1" x14ac:dyDescent="0.4">
      <c r="A34" s="94" t="s">
        <v>18</v>
      </c>
      <c r="B34" s="95"/>
      <c r="C34" s="15">
        <v>100</v>
      </c>
      <c r="D34" s="15">
        <v>100</v>
      </c>
      <c r="E34" s="15">
        <v>100</v>
      </c>
      <c r="F34" s="15">
        <v>100</v>
      </c>
      <c r="G34" s="15"/>
      <c r="H34" s="15"/>
      <c r="I34" s="15"/>
      <c r="J34" s="89"/>
      <c r="K34" s="91"/>
      <c r="L34" s="93"/>
      <c r="M34" s="84"/>
      <c r="N34" s="85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4"/>
      <c r="N35" s="85"/>
      <c r="O35" s="14"/>
    </row>
    <row r="36" spans="1:15" ht="42" customHeight="1" x14ac:dyDescent="0.4">
      <c r="A36" s="96"/>
      <c r="B36" s="97"/>
      <c r="C36" s="11">
        <f>I32+1</f>
        <v>45096</v>
      </c>
      <c r="D36" s="11">
        <f>C36+1</f>
        <v>45097</v>
      </c>
      <c r="E36" s="11">
        <f t="shared" ref="E36:H36" si="2">D36+1</f>
        <v>45098</v>
      </c>
      <c r="F36" s="11">
        <f t="shared" si="2"/>
        <v>45099</v>
      </c>
      <c r="G36" s="11">
        <f t="shared" si="2"/>
        <v>45100</v>
      </c>
      <c r="H36" s="12">
        <f t="shared" si="2"/>
        <v>45101</v>
      </c>
      <c r="I36" s="13">
        <f>H36+1</f>
        <v>45102</v>
      </c>
      <c r="J36" s="81"/>
      <c r="K36" s="82"/>
      <c r="L36" s="83"/>
      <c r="M36" s="84"/>
      <c r="N36" s="85"/>
      <c r="O36" s="14"/>
    </row>
    <row r="37" spans="1:15" ht="42" customHeight="1" x14ac:dyDescent="0.4">
      <c r="A37" s="86" t="s">
        <v>19</v>
      </c>
      <c r="B37" s="87"/>
      <c r="C37" s="15"/>
      <c r="D37" s="15" t="s">
        <v>59</v>
      </c>
      <c r="E37" s="15"/>
      <c r="F37" s="15"/>
      <c r="G37" s="15"/>
      <c r="H37" s="15"/>
      <c r="I37" s="15"/>
      <c r="J37" s="88">
        <f>SUM(C38:I38)</f>
        <v>400</v>
      </c>
      <c r="K37" s="90" t="str">
        <f>IF(J37&lt;100,"100回未満",IF(J37&gt;99,"100回以上"))</f>
        <v>100回以上</v>
      </c>
      <c r="L37" s="92" t="str">
        <f>IF(COUNTIF(C37:I37,"○")&gt;0,"実施","―")</f>
        <v>実施</v>
      </c>
      <c r="M37" s="84"/>
      <c r="N37" s="85"/>
      <c r="O37" s="14"/>
    </row>
    <row r="38" spans="1:15" ht="42" customHeight="1" x14ac:dyDescent="0.4">
      <c r="A38" s="94" t="s">
        <v>18</v>
      </c>
      <c r="B38" s="95"/>
      <c r="C38" s="15">
        <v>100</v>
      </c>
      <c r="D38" s="15">
        <v>100</v>
      </c>
      <c r="E38" s="15">
        <v>100</v>
      </c>
      <c r="F38" s="15">
        <v>100</v>
      </c>
      <c r="G38" s="15"/>
      <c r="H38" s="15"/>
      <c r="I38" s="15"/>
      <c r="J38" s="89"/>
      <c r="K38" s="91"/>
      <c r="L38" s="93"/>
      <c r="M38" s="84"/>
      <c r="N38" s="85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4"/>
      <c r="N39" s="85"/>
      <c r="O39" s="14"/>
    </row>
    <row r="40" spans="1:15" ht="42" customHeight="1" x14ac:dyDescent="0.4">
      <c r="A40" s="96"/>
      <c r="B40" s="97"/>
      <c r="C40" s="11">
        <f>I36+1</f>
        <v>45103</v>
      </c>
      <c r="D40" s="11">
        <f>C40+1</f>
        <v>45104</v>
      </c>
      <c r="E40" s="11">
        <f t="shared" ref="E40:H40" si="3">D40+1</f>
        <v>45105</v>
      </c>
      <c r="F40" s="11">
        <f t="shared" si="3"/>
        <v>45106</v>
      </c>
      <c r="G40" s="11">
        <f t="shared" si="3"/>
        <v>45107</v>
      </c>
      <c r="H40" s="12">
        <f t="shared" si="3"/>
        <v>45108</v>
      </c>
      <c r="I40" s="13">
        <f>H40+1</f>
        <v>45109</v>
      </c>
      <c r="J40" s="81"/>
      <c r="K40" s="82"/>
      <c r="L40" s="83"/>
      <c r="M40" s="84"/>
      <c r="N40" s="85"/>
      <c r="O40" s="14"/>
    </row>
    <row r="41" spans="1:15" ht="42" customHeight="1" x14ac:dyDescent="0.4">
      <c r="A41" s="86" t="s">
        <v>19</v>
      </c>
      <c r="B41" s="87"/>
      <c r="C41" s="15"/>
      <c r="D41" s="15" t="s">
        <v>59</v>
      </c>
      <c r="E41" s="15"/>
      <c r="F41" s="15"/>
      <c r="G41" s="15"/>
      <c r="H41" s="15"/>
      <c r="I41" s="15"/>
      <c r="J41" s="88">
        <f>SUM(C42:I42)</f>
        <v>400</v>
      </c>
      <c r="K41" s="90" t="str">
        <f>IF(J41&lt;100,"100回未満",IF(J41&gt;99,"100回以上"))</f>
        <v>100回以上</v>
      </c>
      <c r="L41" s="92" t="str">
        <f>IF(COUNTIF(C41:I41,"○")&gt;0,"実施","―")</f>
        <v>実施</v>
      </c>
      <c r="M41" s="84"/>
      <c r="N41" s="85"/>
      <c r="O41" s="14"/>
    </row>
    <row r="42" spans="1:15" ht="42" customHeight="1" x14ac:dyDescent="0.4">
      <c r="A42" s="94" t="s">
        <v>18</v>
      </c>
      <c r="B42" s="95"/>
      <c r="C42" s="15">
        <v>100</v>
      </c>
      <c r="D42" s="15">
        <v>100</v>
      </c>
      <c r="E42" s="15">
        <v>100</v>
      </c>
      <c r="F42" s="15">
        <v>100</v>
      </c>
      <c r="G42" s="15"/>
      <c r="H42" s="15"/>
      <c r="I42" s="15"/>
      <c r="J42" s="89"/>
      <c r="K42" s="91"/>
      <c r="L42" s="93"/>
      <c r="M42" s="84"/>
      <c r="N42" s="85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4" t="s">
        <v>20</v>
      </c>
      <c r="F45" s="104"/>
      <c r="G45" s="104"/>
      <c r="H45" s="104"/>
      <c r="I45" s="104"/>
      <c r="J45" s="105">
        <f>SUM(J9,J13,J17,J21,J25,J29,J33,J37,J41)</f>
        <v>2890</v>
      </c>
      <c r="K45" s="106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 t="s">
        <v>21</v>
      </c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07" t="s">
        <v>22</v>
      </c>
      <c r="M48" s="107"/>
      <c r="N48" s="107"/>
    </row>
    <row r="49" spans="1:15" ht="46.15" customHeight="1" x14ac:dyDescent="0.4">
      <c r="A49" s="27" t="s">
        <v>23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24</v>
      </c>
      <c r="I51" s="30" t="s">
        <v>25</v>
      </c>
      <c r="J51" s="30"/>
      <c r="K51" s="30"/>
      <c r="L51" s="108"/>
      <c r="M51" s="108"/>
      <c r="N51" s="108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26</v>
      </c>
      <c r="J52" s="2"/>
      <c r="K52" s="31"/>
      <c r="L52" s="98" t="str">
        <f>C2</f>
        <v>医療機関○○クリニック</v>
      </c>
      <c r="M52" s="98"/>
      <c r="N52" s="98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27</v>
      </c>
      <c r="J53" s="2"/>
      <c r="K53" s="31"/>
      <c r="L53" s="99"/>
      <c r="M53" s="99"/>
      <c r="N53" s="99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28</v>
      </c>
      <c r="J54" s="2"/>
      <c r="K54" s="31"/>
      <c r="L54" s="99"/>
      <c r="M54" s="99"/>
      <c r="N54" s="99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0" t="s">
        <v>29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1" t="s">
        <v>60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2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30</v>
      </c>
      <c r="D64" s="40"/>
      <c r="E64" s="40"/>
      <c r="F64" s="103">
        <f>SUM(I84)</f>
        <v>5000000</v>
      </c>
      <c r="G64" s="103"/>
      <c r="H64" s="103"/>
      <c r="I64" s="103"/>
      <c r="J64" s="103"/>
      <c r="K64" s="40"/>
      <c r="L64" s="14"/>
      <c r="M64" s="14"/>
    </row>
    <row r="66" spans="1:16" ht="25.15" customHeight="1" x14ac:dyDescent="0.4"/>
    <row r="67" spans="1:16" ht="35.25" x14ac:dyDescent="0.4">
      <c r="A67" s="24" t="s">
        <v>31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61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32</v>
      </c>
      <c r="B70" s="29"/>
      <c r="C70" s="29"/>
      <c r="D70" s="29"/>
      <c r="E70" s="29"/>
      <c r="F70" s="24"/>
      <c r="G70" s="41">
        <f>COUNTIFS(K8:K41,"100回以上",L8:L41,"実施")</f>
        <v>7</v>
      </c>
      <c r="H70" s="29" t="s">
        <v>33</v>
      </c>
      <c r="J70" s="29"/>
      <c r="K70" s="29"/>
      <c r="L70" s="29"/>
      <c r="M70" s="29"/>
      <c r="N70" s="29"/>
    </row>
    <row r="71" spans="1:16" ht="35.25" x14ac:dyDescent="0.4">
      <c r="A71" s="42" t="s">
        <v>34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2"/>
      <c r="D73" s="113"/>
      <c r="E73" s="114"/>
      <c r="F73" s="118" t="s">
        <v>35</v>
      </c>
      <c r="G73" s="119"/>
      <c r="H73" s="120"/>
      <c r="I73" s="121" t="s">
        <v>36</v>
      </c>
      <c r="J73" s="122"/>
      <c r="K73" s="123"/>
    </row>
    <row r="74" spans="1:16" ht="38.25" customHeight="1" x14ac:dyDescent="0.4">
      <c r="A74" s="44"/>
      <c r="B74" s="44"/>
      <c r="C74" s="115"/>
      <c r="D74" s="116"/>
      <c r="E74" s="117"/>
      <c r="F74" s="124" t="s">
        <v>37</v>
      </c>
      <c r="G74" s="125"/>
      <c r="H74" s="125"/>
      <c r="I74" s="124" t="s">
        <v>38</v>
      </c>
      <c r="J74" s="126"/>
      <c r="K74" s="127"/>
    </row>
    <row r="75" spans="1:16" ht="35.25" x14ac:dyDescent="0.4">
      <c r="C75" s="45">
        <v>45047</v>
      </c>
      <c r="D75" s="46"/>
      <c r="E75" s="47"/>
      <c r="F75" s="109">
        <f>SUM(J9)</f>
        <v>300</v>
      </c>
      <c r="G75" s="109"/>
      <c r="H75" s="109"/>
      <c r="I75" s="110">
        <f>IF(AND($G$70&gt;=4,K9="100回以上",L9="実施"),F75*2000,0)</f>
        <v>0</v>
      </c>
      <c r="J75" s="110"/>
      <c r="K75" s="111"/>
    </row>
    <row r="76" spans="1:16" ht="35.25" x14ac:dyDescent="0.4">
      <c r="C76" s="45">
        <f>C75+7</f>
        <v>45054</v>
      </c>
      <c r="D76" s="48"/>
      <c r="E76" s="49"/>
      <c r="F76" s="109">
        <f>SUM(J13)</f>
        <v>300</v>
      </c>
      <c r="G76" s="109"/>
      <c r="H76" s="109"/>
      <c r="I76" s="110">
        <f>IF(AND($G$70&gt;=4,K13="100回以上",L13="実施"),F76*2000,0)</f>
        <v>600000</v>
      </c>
      <c r="J76" s="110"/>
      <c r="K76" s="111"/>
    </row>
    <row r="77" spans="1:16" ht="35.25" x14ac:dyDescent="0.4">
      <c r="C77" s="45">
        <f t="shared" ref="C77:C83" si="4">C76+7</f>
        <v>45061</v>
      </c>
      <c r="D77" s="48"/>
      <c r="E77" s="49"/>
      <c r="F77" s="109">
        <f>SUM(J17)</f>
        <v>300</v>
      </c>
      <c r="G77" s="109"/>
      <c r="H77" s="109"/>
      <c r="I77" s="110">
        <f>IF(AND($G$70&gt;=4,K17="100回以上",L17="実施"),F77*2000,0)</f>
        <v>600000</v>
      </c>
      <c r="J77" s="110"/>
      <c r="K77" s="111"/>
    </row>
    <row r="78" spans="1:16" ht="35.25" x14ac:dyDescent="0.4">
      <c r="C78" s="45">
        <f t="shared" si="4"/>
        <v>45068</v>
      </c>
      <c r="D78" s="48"/>
      <c r="E78" s="49"/>
      <c r="F78" s="109">
        <f>SUM(J21)</f>
        <v>300</v>
      </c>
      <c r="G78" s="109"/>
      <c r="H78" s="109"/>
      <c r="I78" s="110">
        <f>IF(AND($G$70&gt;=4,K21="100回以上",L21="実施"),F78*2000,0)</f>
        <v>600000</v>
      </c>
      <c r="J78" s="110"/>
      <c r="K78" s="111"/>
    </row>
    <row r="79" spans="1:16" ht="35.25" x14ac:dyDescent="0.4">
      <c r="C79" s="45">
        <f t="shared" si="4"/>
        <v>45075</v>
      </c>
      <c r="D79" s="48"/>
      <c r="E79" s="49"/>
      <c r="F79" s="109">
        <f>SUM(J25)</f>
        <v>400</v>
      </c>
      <c r="G79" s="109"/>
      <c r="H79" s="109"/>
      <c r="I79" s="110">
        <f>IF(AND($G$70&gt;=4,K25="100回以上",L25="実施"),F79*2000,0)</f>
        <v>800000</v>
      </c>
      <c r="J79" s="110"/>
      <c r="K79" s="111"/>
    </row>
    <row r="80" spans="1:16" ht="35.25" x14ac:dyDescent="0.4">
      <c r="C80" s="45">
        <f t="shared" si="4"/>
        <v>45082</v>
      </c>
      <c r="D80" s="48"/>
      <c r="E80" s="49"/>
      <c r="F80" s="109">
        <f>SUM(J29)</f>
        <v>90</v>
      </c>
      <c r="G80" s="109"/>
      <c r="H80" s="109"/>
      <c r="I80" s="110">
        <f>IF(AND($G$70&gt;=4,K29="100回以上",L29="実施"),F80*2000,0)</f>
        <v>0</v>
      </c>
      <c r="J80" s="110"/>
      <c r="K80" s="111"/>
    </row>
    <row r="81" spans="1:14" ht="35.25" x14ac:dyDescent="0.4">
      <c r="C81" s="45">
        <f t="shared" si="4"/>
        <v>45089</v>
      </c>
      <c r="D81" s="48"/>
      <c r="E81" s="49"/>
      <c r="F81" s="109">
        <f>SUM(J33)</f>
        <v>400</v>
      </c>
      <c r="G81" s="109"/>
      <c r="H81" s="109"/>
      <c r="I81" s="110">
        <f>IF(AND($G$70&gt;=4,K33="100回以上",L33="実施"),F81*2000,0)</f>
        <v>800000</v>
      </c>
      <c r="J81" s="110"/>
      <c r="K81" s="111"/>
    </row>
    <row r="82" spans="1:14" ht="35.25" x14ac:dyDescent="0.4">
      <c r="C82" s="45">
        <f t="shared" si="4"/>
        <v>45096</v>
      </c>
      <c r="D82" s="48"/>
      <c r="E82" s="49"/>
      <c r="F82" s="109">
        <f>SUM(J37)</f>
        <v>400</v>
      </c>
      <c r="G82" s="109"/>
      <c r="H82" s="109"/>
      <c r="I82" s="110">
        <f>IF(AND($G$70&gt;=4,K37="100回以上",L37="実施"),F82*2000,0)</f>
        <v>800000</v>
      </c>
      <c r="J82" s="110"/>
      <c r="K82" s="111"/>
    </row>
    <row r="83" spans="1:14" ht="36" thickBot="1" x14ac:dyDescent="0.45">
      <c r="C83" s="50">
        <f t="shared" si="4"/>
        <v>45103</v>
      </c>
      <c r="D83" s="51"/>
      <c r="E83" s="52"/>
      <c r="F83" s="128">
        <f>SUM(J41)</f>
        <v>400</v>
      </c>
      <c r="G83" s="128"/>
      <c r="H83" s="128"/>
      <c r="I83" s="129">
        <f>IF(AND($G$70&gt;=4,K41="100回以上",L41="実施"),F83*2000,0)</f>
        <v>800000</v>
      </c>
      <c r="J83" s="129"/>
      <c r="K83" s="130"/>
    </row>
    <row r="84" spans="1:14" ht="36" thickTop="1" x14ac:dyDescent="0.4">
      <c r="C84" s="53" t="s">
        <v>39</v>
      </c>
      <c r="D84" s="54"/>
      <c r="E84" s="54"/>
      <c r="F84" s="131">
        <f>SUM(F75:H83)</f>
        <v>2890</v>
      </c>
      <c r="G84" s="132"/>
      <c r="H84" s="133"/>
      <c r="I84" s="134">
        <f>SUM(I75:K83)</f>
        <v>5000000</v>
      </c>
      <c r="J84" s="135"/>
      <c r="K84" s="136"/>
    </row>
    <row r="85" spans="1:14" ht="45" customHeight="1" x14ac:dyDescent="0.4">
      <c r="C85" s="42" t="s">
        <v>40</v>
      </c>
      <c r="D85" s="29"/>
      <c r="E85" s="29"/>
      <c r="I85" s="140">
        <f>SUMIF(I75:K83,"&gt;0",F75:H83)</f>
        <v>2500</v>
      </c>
      <c r="J85" s="140"/>
      <c r="K85" s="140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41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37" t="s">
        <v>42</v>
      </c>
      <c r="D88" s="138"/>
      <c r="E88" s="139"/>
      <c r="F88" s="139"/>
      <c r="G88" s="139"/>
      <c r="H88" s="139"/>
      <c r="I88" s="139"/>
      <c r="J88" s="139"/>
      <c r="K88" s="139"/>
      <c r="L88" s="139"/>
      <c r="M88" s="139"/>
    </row>
    <row r="89" spans="1:14" ht="35.25" x14ac:dyDescent="0.4">
      <c r="A89" s="24"/>
      <c r="B89" s="24"/>
      <c r="C89" s="137" t="s">
        <v>43</v>
      </c>
      <c r="D89" s="138"/>
      <c r="E89" s="139"/>
      <c r="F89" s="139"/>
      <c r="G89" s="139"/>
      <c r="H89" s="139"/>
      <c r="I89" s="139"/>
      <c r="J89" s="139"/>
      <c r="K89" s="139"/>
      <c r="L89" s="139"/>
      <c r="M89" s="139"/>
    </row>
    <row r="90" spans="1:14" ht="35.25" x14ac:dyDescent="0.4">
      <c r="A90" s="24"/>
      <c r="B90" s="24"/>
      <c r="C90" s="137" t="s">
        <v>44</v>
      </c>
      <c r="D90" s="138"/>
      <c r="E90" s="139"/>
      <c r="F90" s="139"/>
      <c r="G90" s="139"/>
      <c r="H90" s="139"/>
      <c r="I90" s="139"/>
      <c r="J90" s="139"/>
      <c r="K90" s="139"/>
      <c r="L90" s="139"/>
      <c r="M90" s="139"/>
    </row>
    <row r="91" spans="1:14" ht="35.25" x14ac:dyDescent="0.4">
      <c r="A91" s="24"/>
      <c r="B91" s="24"/>
      <c r="C91" s="137" t="s">
        <v>45</v>
      </c>
      <c r="D91" s="138"/>
      <c r="E91" s="139"/>
      <c r="F91" s="139"/>
      <c r="G91" s="139"/>
      <c r="H91" s="139"/>
      <c r="I91" s="139"/>
      <c r="J91" s="139"/>
      <c r="K91" s="139"/>
      <c r="L91" s="139"/>
      <c r="M91" s="139"/>
    </row>
    <row r="92" spans="1:14" ht="35.25" x14ac:dyDescent="0.4">
      <c r="A92" s="24"/>
      <c r="B92" s="24"/>
      <c r="C92" s="137" t="s">
        <v>46</v>
      </c>
      <c r="D92" s="138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1:14" ht="35.25" x14ac:dyDescent="0.4">
      <c r="A93" s="24"/>
      <c r="B93" s="24"/>
      <c r="C93" s="137" t="s">
        <v>47</v>
      </c>
      <c r="D93" s="138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1:14" ht="35.25" x14ac:dyDescent="0.4">
      <c r="A94" s="24"/>
      <c r="B94" s="24"/>
      <c r="C94" s="146" t="s">
        <v>48</v>
      </c>
      <c r="D94" s="146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1:14" ht="35.25" x14ac:dyDescent="0.4">
      <c r="A95" s="24"/>
      <c r="B95" s="24"/>
      <c r="C95" s="58" t="s">
        <v>9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47"/>
      <c r="D96" s="148"/>
      <c r="E96" s="148"/>
      <c r="F96" s="148"/>
      <c r="G96" s="148"/>
      <c r="H96" s="148"/>
      <c r="I96" s="148"/>
      <c r="J96" s="148"/>
      <c r="K96" s="148"/>
      <c r="L96" s="148"/>
      <c r="M96" s="149"/>
    </row>
    <row r="97" spans="1:15" ht="35.25" customHeight="1" x14ac:dyDescent="0.4">
      <c r="A97" s="24"/>
      <c r="B97" s="2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5" ht="39.75" customHeight="1" x14ac:dyDescent="0.4">
      <c r="A98" s="63" t="s">
        <v>49</v>
      </c>
      <c r="B98" s="141"/>
      <c r="C98" s="142"/>
      <c r="D98" s="142"/>
      <c r="E98" s="142"/>
      <c r="F98" s="142"/>
      <c r="G98" s="142"/>
      <c r="H98" s="143"/>
      <c r="I98" s="144" t="s">
        <v>50</v>
      </c>
      <c r="J98" s="144"/>
      <c r="K98" s="144"/>
      <c r="L98" s="145"/>
      <c r="M98" s="145"/>
      <c r="N98" s="145"/>
      <c r="O98" s="64"/>
    </row>
    <row r="99" spans="1:15" ht="39.75" customHeight="1" x14ac:dyDescent="0.4">
      <c r="A99" s="63" t="s">
        <v>51</v>
      </c>
      <c r="B99" s="141"/>
      <c r="C99" s="142"/>
      <c r="D99" s="142"/>
      <c r="E99" s="142"/>
      <c r="F99" s="142"/>
      <c r="G99" s="142"/>
      <c r="H99" s="143"/>
      <c r="I99" s="144" t="s">
        <v>52</v>
      </c>
      <c r="J99" s="144"/>
      <c r="K99" s="144"/>
      <c r="L99" s="145"/>
      <c r="M99" s="145"/>
      <c r="N99" s="145"/>
      <c r="O99" s="65"/>
    </row>
    <row r="100" spans="1:15" ht="39.75" customHeight="1" x14ac:dyDescent="0.4">
      <c r="A100" s="63" t="s">
        <v>53</v>
      </c>
      <c r="B100" s="141"/>
      <c r="C100" s="142"/>
      <c r="D100" s="142"/>
      <c r="E100" s="142"/>
      <c r="F100" s="142"/>
      <c r="G100" s="142"/>
      <c r="H100" s="143"/>
      <c r="I100" s="144" t="s">
        <v>54</v>
      </c>
      <c r="J100" s="144"/>
      <c r="K100" s="144"/>
      <c r="L100" s="145"/>
      <c r="M100" s="145"/>
      <c r="N100" s="145"/>
      <c r="O100" s="65"/>
    </row>
    <row r="101" spans="1:15" ht="39.75" customHeight="1" x14ac:dyDescent="0.4">
      <c r="A101" s="63" t="s">
        <v>55</v>
      </c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  <c r="O101" s="66"/>
    </row>
    <row r="102" spans="1:15" ht="39.75" customHeight="1" x14ac:dyDescent="0.4">
      <c r="A102" s="63" t="s">
        <v>56</v>
      </c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3"/>
      <c r="O102" s="67"/>
    </row>
  </sheetData>
  <mergeCells count="165"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</mergeCells>
  <phoneticPr fontId="3"/>
  <dataValidations count="2">
    <dataValidation type="list" allowBlank="1" showInputMessage="1" sqref="K29 K17 K25 K9 K33 K37 K13 K21 K41">
      <formula1>"100回未満,100回以上,150回以上"</formula1>
    </dataValidation>
    <dataValidation type="list" allowBlank="1" showInputMessage="1" showErrorMessage="1" sqref="C9:I9 C33:I33 C29:I29 C37:I37 C17:I17 C13:I13 C41:I41 C21:I21 C25:I25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tabSelected="1" view="pageBreakPreview" topLeftCell="A13" zoomScale="55" zoomScaleNormal="55" zoomScaleSheetLayoutView="55" workbookViewId="0">
      <selection activeCell="C76" sqref="C76"/>
    </sheetView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68"/>
      <c r="D1" s="68"/>
      <c r="E1" s="68"/>
      <c r="F1" s="68"/>
      <c r="G1" s="68"/>
      <c r="H1" s="68"/>
      <c r="I1" s="68"/>
      <c r="J1" s="68"/>
      <c r="M1" s="3" t="s">
        <v>1</v>
      </c>
    </row>
    <row r="2" spans="1:15" ht="42" customHeight="1" x14ac:dyDescent="0.4">
      <c r="A2" s="1" t="s">
        <v>2</v>
      </c>
      <c r="B2" s="1"/>
      <c r="C2" s="69"/>
      <c r="D2" s="70"/>
      <c r="E2" s="70"/>
      <c r="F2" s="70"/>
      <c r="G2" s="70"/>
      <c r="H2" s="70"/>
      <c r="I2" s="70"/>
      <c r="J2" s="70"/>
      <c r="O2" s="4"/>
    </row>
    <row r="3" spans="1:15" ht="55.15" customHeight="1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5</v>
      </c>
      <c r="B6" s="9"/>
      <c r="C6" s="9"/>
      <c r="D6" s="9"/>
      <c r="E6" s="9"/>
      <c r="F6" s="9"/>
      <c r="G6" s="9"/>
      <c r="H6" s="9"/>
      <c r="I6" s="9"/>
      <c r="J6" s="71" t="s">
        <v>6</v>
      </c>
      <c r="K6" s="73" t="s">
        <v>7</v>
      </c>
      <c r="L6" s="75" t="s">
        <v>8</v>
      </c>
      <c r="M6" s="77" t="s">
        <v>9</v>
      </c>
      <c r="N6" s="78"/>
    </row>
    <row r="7" spans="1:15" ht="42" customHeight="1" x14ac:dyDescent="0.4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72"/>
      <c r="K7" s="74"/>
      <c r="L7" s="76"/>
      <c r="M7" s="79"/>
      <c r="N7" s="80"/>
    </row>
    <row r="8" spans="1:15" ht="42" customHeight="1" x14ac:dyDescent="0.4">
      <c r="A8" s="9"/>
      <c r="B8" s="9"/>
      <c r="C8" s="11">
        <v>45173</v>
      </c>
      <c r="D8" s="11">
        <f>C8+1</f>
        <v>45174</v>
      </c>
      <c r="E8" s="11">
        <f>D8+1</f>
        <v>45175</v>
      </c>
      <c r="F8" s="11">
        <f t="shared" ref="F8:H8" si="0">E8+1</f>
        <v>45176</v>
      </c>
      <c r="G8" s="11">
        <f t="shared" si="0"/>
        <v>45177</v>
      </c>
      <c r="H8" s="12">
        <f t="shared" si="0"/>
        <v>45178</v>
      </c>
      <c r="I8" s="13">
        <f>H8+1</f>
        <v>45179</v>
      </c>
      <c r="J8" s="81"/>
      <c r="K8" s="82"/>
      <c r="L8" s="83"/>
      <c r="M8" s="84"/>
      <c r="N8" s="85"/>
      <c r="O8" s="14"/>
    </row>
    <row r="9" spans="1:15" ht="42" customHeight="1" x14ac:dyDescent="0.4">
      <c r="A9" s="86" t="s">
        <v>17</v>
      </c>
      <c r="B9" s="87"/>
      <c r="C9" s="15"/>
      <c r="D9" s="15"/>
      <c r="E9" s="15"/>
      <c r="F9" s="15"/>
      <c r="G9" s="15"/>
      <c r="H9" s="15"/>
      <c r="I9" s="15"/>
      <c r="J9" s="88">
        <f>SUM(C10:I10)</f>
        <v>0</v>
      </c>
      <c r="K9" s="90" t="str">
        <f>IF(J9&lt;100,"100回未満",IF(J9&gt;99,"100回以上"))</f>
        <v>100回未満</v>
      </c>
      <c r="L9" s="92" t="str">
        <f>IF(COUNTIF(C9:I9,"○")&gt;0,"実施","―")</f>
        <v>―</v>
      </c>
      <c r="M9" s="84"/>
      <c r="N9" s="85"/>
      <c r="O9" s="14"/>
    </row>
    <row r="10" spans="1:15" ht="42" customHeight="1" x14ac:dyDescent="0.4">
      <c r="A10" s="94" t="s">
        <v>18</v>
      </c>
      <c r="B10" s="95"/>
      <c r="C10" s="15"/>
      <c r="D10" s="15"/>
      <c r="E10" s="15"/>
      <c r="F10" s="15"/>
      <c r="G10" s="15"/>
      <c r="H10" s="15"/>
      <c r="I10" s="15"/>
      <c r="J10" s="89"/>
      <c r="K10" s="91"/>
      <c r="L10" s="93"/>
      <c r="M10" s="84"/>
      <c r="N10" s="85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4"/>
      <c r="N11" s="85"/>
      <c r="O11" s="14"/>
    </row>
    <row r="12" spans="1:15" ht="42" customHeight="1" x14ac:dyDescent="0.4">
      <c r="A12" s="96"/>
      <c r="B12" s="97"/>
      <c r="C12" s="11">
        <f>I8+1</f>
        <v>45180</v>
      </c>
      <c r="D12" s="11">
        <f>C12+1</f>
        <v>45181</v>
      </c>
      <c r="E12" s="11">
        <f t="shared" ref="E12:H32" si="1">D12+1</f>
        <v>45182</v>
      </c>
      <c r="F12" s="11">
        <f t="shared" si="1"/>
        <v>45183</v>
      </c>
      <c r="G12" s="11">
        <f t="shared" si="1"/>
        <v>45184</v>
      </c>
      <c r="H12" s="12">
        <f t="shared" si="1"/>
        <v>45185</v>
      </c>
      <c r="I12" s="13">
        <f>H12+1</f>
        <v>45186</v>
      </c>
      <c r="J12" s="81"/>
      <c r="K12" s="82"/>
      <c r="L12" s="83"/>
      <c r="M12" s="84"/>
      <c r="N12" s="85"/>
      <c r="O12" s="14"/>
    </row>
    <row r="13" spans="1:15" ht="42" customHeight="1" x14ac:dyDescent="0.4">
      <c r="A13" s="86" t="s">
        <v>19</v>
      </c>
      <c r="B13" s="87"/>
      <c r="C13" s="15"/>
      <c r="D13" s="15"/>
      <c r="E13" s="15"/>
      <c r="F13" s="15"/>
      <c r="G13" s="15"/>
      <c r="H13" s="15"/>
      <c r="I13" s="15"/>
      <c r="J13" s="88">
        <f>SUM(C14:I14)</f>
        <v>0</v>
      </c>
      <c r="K13" s="90" t="str">
        <f>IF(J13&lt;100,"100回未満",IF(J13&gt;99,"100回以上"))</f>
        <v>100回未満</v>
      </c>
      <c r="L13" s="92" t="str">
        <f>IF(COUNTIF(C13:I13,"○")&gt;0,"実施","―")</f>
        <v>―</v>
      </c>
      <c r="M13" s="84"/>
      <c r="N13" s="85"/>
      <c r="O13" s="14"/>
    </row>
    <row r="14" spans="1:15" ht="42" customHeight="1" x14ac:dyDescent="0.4">
      <c r="A14" s="94" t="s">
        <v>18</v>
      </c>
      <c r="B14" s="95"/>
      <c r="C14" s="15"/>
      <c r="D14" s="15"/>
      <c r="E14" s="15"/>
      <c r="F14" s="15"/>
      <c r="G14" s="15"/>
      <c r="H14" s="15"/>
      <c r="I14" s="15"/>
      <c r="J14" s="89"/>
      <c r="K14" s="91"/>
      <c r="L14" s="93"/>
      <c r="M14" s="84"/>
      <c r="N14" s="85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4"/>
      <c r="N15" s="85"/>
      <c r="O15" s="14"/>
    </row>
    <row r="16" spans="1:15" ht="42" customHeight="1" x14ac:dyDescent="0.4">
      <c r="A16" s="96"/>
      <c r="B16" s="97"/>
      <c r="C16" s="13">
        <f>I12+1</f>
        <v>45187</v>
      </c>
      <c r="D16" s="11">
        <f>C16+1</f>
        <v>45188</v>
      </c>
      <c r="E16" s="11">
        <f t="shared" si="1"/>
        <v>45189</v>
      </c>
      <c r="F16" s="11">
        <f t="shared" si="1"/>
        <v>45190</v>
      </c>
      <c r="G16" s="11">
        <f t="shared" si="1"/>
        <v>45191</v>
      </c>
      <c r="H16" s="13">
        <f t="shared" si="1"/>
        <v>45192</v>
      </c>
      <c r="I16" s="13">
        <f>H16+1</f>
        <v>45193</v>
      </c>
      <c r="J16" s="81"/>
      <c r="K16" s="82"/>
      <c r="L16" s="83"/>
      <c r="M16" s="84"/>
      <c r="N16" s="85"/>
      <c r="O16" s="14"/>
    </row>
    <row r="17" spans="1:15" ht="42" customHeight="1" x14ac:dyDescent="0.4">
      <c r="A17" s="86" t="s">
        <v>19</v>
      </c>
      <c r="B17" s="87"/>
      <c r="C17" s="15"/>
      <c r="D17" s="15"/>
      <c r="E17" s="15"/>
      <c r="F17" s="15"/>
      <c r="G17" s="15"/>
      <c r="H17" s="15"/>
      <c r="I17" s="15"/>
      <c r="J17" s="88">
        <f>SUM(C18:I18)</f>
        <v>0</v>
      </c>
      <c r="K17" s="90" t="str">
        <f>IF(J17&lt;100,"100回未満",IF(J17&gt;99,"100回以上"))</f>
        <v>100回未満</v>
      </c>
      <c r="L17" s="92" t="str">
        <f>IF(COUNTIF(C17:I17,"○")&gt;0,"実施","―")</f>
        <v>―</v>
      </c>
      <c r="M17" s="84"/>
      <c r="N17" s="85"/>
      <c r="O17" s="14"/>
    </row>
    <row r="18" spans="1:15" ht="42" customHeight="1" x14ac:dyDescent="0.4">
      <c r="A18" s="94" t="s">
        <v>18</v>
      </c>
      <c r="B18" s="95"/>
      <c r="C18" s="15"/>
      <c r="D18" s="15"/>
      <c r="E18" s="15"/>
      <c r="F18" s="15"/>
      <c r="G18" s="15"/>
      <c r="H18" s="15"/>
      <c r="I18" s="15"/>
      <c r="J18" s="89"/>
      <c r="K18" s="91"/>
      <c r="L18" s="93"/>
      <c r="M18" s="84"/>
      <c r="N18" s="85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4"/>
      <c r="N19" s="85"/>
      <c r="O19" s="14"/>
    </row>
    <row r="20" spans="1:15" ht="42" customHeight="1" x14ac:dyDescent="0.4">
      <c r="A20" s="96"/>
      <c r="B20" s="97"/>
      <c r="C20" s="11">
        <f>I16+1</f>
        <v>45194</v>
      </c>
      <c r="D20" s="11">
        <f>C20+1</f>
        <v>45195</v>
      </c>
      <c r="E20" s="11">
        <f t="shared" si="1"/>
        <v>45196</v>
      </c>
      <c r="F20" s="11">
        <f t="shared" si="1"/>
        <v>45197</v>
      </c>
      <c r="G20" s="11">
        <f t="shared" si="1"/>
        <v>45198</v>
      </c>
      <c r="H20" s="12">
        <f t="shared" si="1"/>
        <v>45199</v>
      </c>
      <c r="I20" s="13">
        <f>H20+1</f>
        <v>45200</v>
      </c>
      <c r="J20" s="81"/>
      <c r="K20" s="82"/>
      <c r="L20" s="83"/>
      <c r="M20" s="84"/>
      <c r="N20" s="85"/>
      <c r="O20" s="14"/>
    </row>
    <row r="21" spans="1:15" ht="42" customHeight="1" x14ac:dyDescent="0.4">
      <c r="A21" s="86" t="s">
        <v>19</v>
      </c>
      <c r="B21" s="87"/>
      <c r="C21" s="15"/>
      <c r="D21" s="15"/>
      <c r="E21" s="15"/>
      <c r="F21" s="15"/>
      <c r="G21" s="15"/>
      <c r="H21" s="15"/>
      <c r="I21" s="15"/>
      <c r="J21" s="88">
        <f>SUM(C22:I22)</f>
        <v>0</v>
      </c>
      <c r="K21" s="90" t="str">
        <f>IF(J21&lt;100,"100回未満",IF(J21&gt;99,"100回以上"))</f>
        <v>100回未満</v>
      </c>
      <c r="L21" s="92" t="str">
        <f>IF(COUNTIF(C21:I21,"○")&gt;0,"実施","―")</f>
        <v>―</v>
      </c>
      <c r="M21" s="84"/>
      <c r="N21" s="85"/>
      <c r="O21" s="14"/>
    </row>
    <row r="22" spans="1:15" ht="42" customHeight="1" x14ac:dyDescent="0.4">
      <c r="A22" s="94" t="s">
        <v>18</v>
      </c>
      <c r="B22" s="95"/>
      <c r="C22" s="15"/>
      <c r="D22" s="15"/>
      <c r="E22" s="15"/>
      <c r="F22" s="15"/>
      <c r="G22" s="15"/>
      <c r="H22" s="15"/>
      <c r="I22" s="15"/>
      <c r="J22" s="89"/>
      <c r="K22" s="91"/>
      <c r="L22" s="93"/>
      <c r="M22" s="84"/>
      <c r="N22" s="85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4"/>
      <c r="N23" s="85"/>
      <c r="O23" s="14"/>
    </row>
    <row r="24" spans="1:15" ht="42" customHeight="1" x14ac:dyDescent="0.4">
      <c r="A24" s="96"/>
      <c r="B24" s="97"/>
      <c r="C24" s="11">
        <f>I20+1</f>
        <v>45201</v>
      </c>
      <c r="D24" s="11">
        <f>C24+1</f>
        <v>45202</v>
      </c>
      <c r="E24" s="11">
        <f t="shared" si="1"/>
        <v>45203</v>
      </c>
      <c r="F24" s="11">
        <f t="shared" si="1"/>
        <v>45204</v>
      </c>
      <c r="G24" s="11">
        <f t="shared" si="1"/>
        <v>45205</v>
      </c>
      <c r="H24" s="12">
        <f t="shared" si="1"/>
        <v>45206</v>
      </c>
      <c r="I24" s="13">
        <f>H24+1</f>
        <v>45207</v>
      </c>
      <c r="J24" s="81"/>
      <c r="K24" s="82"/>
      <c r="L24" s="83"/>
      <c r="M24" s="84"/>
      <c r="N24" s="85"/>
      <c r="O24" s="14"/>
    </row>
    <row r="25" spans="1:15" ht="42" customHeight="1" x14ac:dyDescent="0.4">
      <c r="A25" s="86" t="s">
        <v>19</v>
      </c>
      <c r="B25" s="87"/>
      <c r="C25" s="15"/>
      <c r="D25" s="15"/>
      <c r="E25" s="15"/>
      <c r="F25" s="15"/>
      <c r="G25" s="15"/>
      <c r="H25" s="15"/>
      <c r="I25" s="15"/>
      <c r="J25" s="88">
        <f>SUM(C26:I26)</f>
        <v>0</v>
      </c>
      <c r="K25" s="90" t="str">
        <f>IF(J25&lt;100,"100回未満",IF(J25&gt;99,"100回以上"))</f>
        <v>100回未満</v>
      </c>
      <c r="L25" s="92" t="str">
        <f>IF(COUNTIF(C25:I25,"○")&gt;0,"実施","―")</f>
        <v>―</v>
      </c>
      <c r="M25" s="84"/>
      <c r="N25" s="85"/>
      <c r="O25" s="14"/>
    </row>
    <row r="26" spans="1:15" ht="42" customHeight="1" x14ac:dyDescent="0.4">
      <c r="A26" s="94" t="s">
        <v>18</v>
      </c>
      <c r="B26" s="95"/>
      <c r="C26" s="15"/>
      <c r="D26" s="15"/>
      <c r="E26" s="15"/>
      <c r="F26" s="15"/>
      <c r="G26" s="15"/>
      <c r="H26" s="15"/>
      <c r="I26" s="15"/>
      <c r="J26" s="89"/>
      <c r="K26" s="91"/>
      <c r="L26" s="93"/>
      <c r="M26" s="84"/>
      <c r="N26" s="85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4"/>
      <c r="N27" s="85"/>
      <c r="O27" s="14"/>
    </row>
    <row r="28" spans="1:15" ht="42" customHeight="1" x14ac:dyDescent="0.4">
      <c r="A28" s="96"/>
      <c r="B28" s="97"/>
      <c r="C28" s="13">
        <f>I24+1</f>
        <v>45208</v>
      </c>
      <c r="D28" s="11">
        <f>C28+1</f>
        <v>45209</v>
      </c>
      <c r="E28" s="11">
        <f t="shared" si="1"/>
        <v>45210</v>
      </c>
      <c r="F28" s="11">
        <f t="shared" si="1"/>
        <v>45211</v>
      </c>
      <c r="G28" s="11">
        <f t="shared" si="1"/>
        <v>45212</v>
      </c>
      <c r="H28" s="12">
        <f t="shared" si="1"/>
        <v>45213</v>
      </c>
      <c r="I28" s="13">
        <f>H28+1</f>
        <v>45214</v>
      </c>
      <c r="J28" s="81"/>
      <c r="K28" s="82"/>
      <c r="L28" s="83"/>
      <c r="M28" s="84"/>
      <c r="N28" s="85"/>
      <c r="O28" s="14"/>
    </row>
    <row r="29" spans="1:15" ht="42" customHeight="1" x14ac:dyDescent="0.4">
      <c r="A29" s="86" t="s">
        <v>19</v>
      </c>
      <c r="B29" s="87"/>
      <c r="C29" s="15"/>
      <c r="D29" s="15"/>
      <c r="E29" s="15"/>
      <c r="F29" s="15"/>
      <c r="G29" s="15"/>
      <c r="H29" s="15"/>
      <c r="I29" s="15"/>
      <c r="J29" s="88">
        <f>SUM(C30:I30)</f>
        <v>0</v>
      </c>
      <c r="K29" s="90" t="str">
        <f>IF(J29&lt;100,"100回未満",IF(J29&gt;99,"100回以上"))</f>
        <v>100回未満</v>
      </c>
      <c r="L29" s="92" t="str">
        <f>IF(COUNTIF(C29:I29,"○")&gt;0,"実施","―")</f>
        <v>―</v>
      </c>
      <c r="M29" s="84"/>
      <c r="N29" s="85"/>
      <c r="O29" s="14"/>
    </row>
    <row r="30" spans="1:15" ht="42" customHeight="1" x14ac:dyDescent="0.4">
      <c r="A30" s="94" t="s">
        <v>18</v>
      </c>
      <c r="B30" s="95"/>
      <c r="C30" s="15"/>
      <c r="D30" s="15"/>
      <c r="E30" s="15"/>
      <c r="F30" s="15"/>
      <c r="G30" s="15"/>
      <c r="H30" s="15"/>
      <c r="I30" s="15"/>
      <c r="J30" s="89"/>
      <c r="K30" s="91"/>
      <c r="L30" s="93"/>
      <c r="M30" s="84"/>
      <c r="N30" s="85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42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4"/>
      <c r="N31" s="85"/>
      <c r="O31" s="14"/>
    </row>
    <row r="32" spans="1:15" ht="42" customHeight="1" x14ac:dyDescent="0.4">
      <c r="A32" s="96"/>
      <c r="B32" s="97"/>
      <c r="C32" s="11">
        <f>I28+1</f>
        <v>45215</v>
      </c>
      <c r="D32" s="11">
        <f>C32+1</f>
        <v>45216</v>
      </c>
      <c r="E32" s="11">
        <f t="shared" si="1"/>
        <v>45217</v>
      </c>
      <c r="F32" s="11">
        <f t="shared" si="1"/>
        <v>45218</v>
      </c>
      <c r="G32" s="11">
        <f t="shared" si="1"/>
        <v>45219</v>
      </c>
      <c r="H32" s="12">
        <f t="shared" si="1"/>
        <v>45220</v>
      </c>
      <c r="I32" s="13">
        <f>H32+1</f>
        <v>45221</v>
      </c>
      <c r="J32" s="81"/>
      <c r="K32" s="82"/>
      <c r="L32" s="83"/>
      <c r="M32" s="84"/>
      <c r="N32" s="85"/>
      <c r="O32" s="14"/>
    </row>
    <row r="33" spans="1:15" ht="42" customHeight="1" x14ac:dyDescent="0.4">
      <c r="A33" s="86" t="s">
        <v>19</v>
      </c>
      <c r="B33" s="87"/>
      <c r="C33" s="15"/>
      <c r="D33" s="15"/>
      <c r="E33" s="15"/>
      <c r="F33" s="15"/>
      <c r="G33" s="15"/>
      <c r="H33" s="15"/>
      <c r="I33" s="15"/>
      <c r="J33" s="88">
        <f>SUM(C34:I34)</f>
        <v>0</v>
      </c>
      <c r="K33" s="90" t="str">
        <f>IF(J33&lt;100,"100回未満",IF(J33&gt;99,"100回以上"))</f>
        <v>100回未満</v>
      </c>
      <c r="L33" s="92" t="str">
        <f>IF(COUNTIF(C33:I33,"○")&gt;0,"実施","―")</f>
        <v>―</v>
      </c>
      <c r="M33" s="84"/>
      <c r="N33" s="85"/>
      <c r="O33" s="14"/>
    </row>
    <row r="34" spans="1:15" ht="42" customHeight="1" x14ac:dyDescent="0.4">
      <c r="A34" s="94" t="s">
        <v>18</v>
      </c>
      <c r="B34" s="95"/>
      <c r="C34" s="15"/>
      <c r="D34" s="15"/>
      <c r="E34" s="15"/>
      <c r="F34" s="15"/>
      <c r="G34" s="15"/>
      <c r="H34" s="15"/>
      <c r="I34" s="15"/>
      <c r="J34" s="89"/>
      <c r="K34" s="91"/>
      <c r="L34" s="93"/>
      <c r="M34" s="84"/>
      <c r="N34" s="85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4"/>
      <c r="N35" s="85"/>
      <c r="O35" s="14"/>
    </row>
    <row r="36" spans="1:15" ht="42" customHeight="1" x14ac:dyDescent="0.4">
      <c r="A36" s="96"/>
      <c r="B36" s="97"/>
      <c r="C36" s="11">
        <f>I32+1</f>
        <v>45222</v>
      </c>
      <c r="D36" s="11">
        <f>C36+1</f>
        <v>45223</v>
      </c>
      <c r="E36" s="11">
        <f t="shared" ref="E36:H36" si="2">D36+1</f>
        <v>45224</v>
      </c>
      <c r="F36" s="11">
        <f t="shared" si="2"/>
        <v>45225</v>
      </c>
      <c r="G36" s="11">
        <f t="shared" si="2"/>
        <v>45226</v>
      </c>
      <c r="H36" s="12">
        <f t="shared" si="2"/>
        <v>45227</v>
      </c>
      <c r="I36" s="13">
        <f>H36+1</f>
        <v>45228</v>
      </c>
      <c r="J36" s="81"/>
      <c r="K36" s="82"/>
      <c r="L36" s="83"/>
      <c r="M36" s="84"/>
      <c r="N36" s="85"/>
      <c r="O36" s="14"/>
    </row>
    <row r="37" spans="1:15" ht="42" customHeight="1" x14ac:dyDescent="0.4">
      <c r="A37" s="86" t="s">
        <v>19</v>
      </c>
      <c r="B37" s="87"/>
      <c r="C37" s="15"/>
      <c r="D37" s="15"/>
      <c r="E37" s="15"/>
      <c r="F37" s="15"/>
      <c r="G37" s="15"/>
      <c r="H37" s="15"/>
      <c r="I37" s="15"/>
      <c r="J37" s="88">
        <f>SUM(C38:I38)</f>
        <v>0</v>
      </c>
      <c r="K37" s="90" t="str">
        <f>IF(J37&lt;100,"100回未満",IF(J37&gt;99,"100回以上"))</f>
        <v>100回未満</v>
      </c>
      <c r="L37" s="92" t="str">
        <f>IF(COUNTIF(C37:I37,"○")&gt;0,"実施","―")</f>
        <v>―</v>
      </c>
      <c r="M37" s="84"/>
      <c r="N37" s="85"/>
      <c r="O37" s="14"/>
    </row>
    <row r="38" spans="1:15" ht="42" customHeight="1" x14ac:dyDescent="0.4">
      <c r="A38" s="94" t="s">
        <v>18</v>
      </c>
      <c r="B38" s="95"/>
      <c r="C38" s="15"/>
      <c r="D38" s="15"/>
      <c r="E38" s="15"/>
      <c r="F38" s="15"/>
      <c r="G38" s="15"/>
      <c r="H38" s="15"/>
      <c r="I38" s="15"/>
      <c r="J38" s="89"/>
      <c r="K38" s="91"/>
      <c r="L38" s="93"/>
      <c r="M38" s="84"/>
      <c r="N38" s="85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4"/>
      <c r="N39" s="85"/>
      <c r="O39" s="14"/>
    </row>
    <row r="40" spans="1:15" ht="42" customHeight="1" x14ac:dyDescent="0.4">
      <c r="A40" s="96"/>
      <c r="B40" s="97"/>
      <c r="C40" s="11">
        <f>I36+1</f>
        <v>45229</v>
      </c>
      <c r="D40" s="11">
        <f>C40+1</f>
        <v>45230</v>
      </c>
      <c r="E40" s="11">
        <f t="shared" ref="E40:F40" si="3">D40+1</f>
        <v>45231</v>
      </c>
      <c r="F40" s="11">
        <f t="shared" si="3"/>
        <v>45232</v>
      </c>
      <c r="G40" s="13">
        <f t="shared" ref="G40" si="4">F40+1</f>
        <v>45233</v>
      </c>
      <c r="H40" s="12">
        <f t="shared" ref="H40" si="5">G40+1</f>
        <v>45234</v>
      </c>
      <c r="I40" s="13">
        <f t="shared" ref="I40" si="6">H40+1</f>
        <v>45235</v>
      </c>
      <c r="J40" s="81"/>
      <c r="K40" s="82"/>
      <c r="L40" s="83"/>
      <c r="M40" s="84"/>
      <c r="N40" s="85"/>
      <c r="O40" s="14"/>
    </row>
    <row r="41" spans="1:15" ht="42" customHeight="1" x14ac:dyDescent="0.4">
      <c r="A41" s="86" t="s">
        <v>19</v>
      </c>
      <c r="B41" s="87"/>
      <c r="C41" s="15"/>
      <c r="D41" s="15"/>
      <c r="E41" s="15"/>
      <c r="F41" s="15"/>
      <c r="G41" s="15"/>
      <c r="H41" s="15"/>
      <c r="I41" s="15"/>
      <c r="J41" s="88">
        <f>SUM(C42:I42)</f>
        <v>0</v>
      </c>
      <c r="K41" s="90" t="str">
        <f>IF(J41&lt;100,"100回未満",IF(J41&gt;99,"100回以上"))</f>
        <v>100回未満</v>
      </c>
      <c r="L41" s="92" t="str">
        <f>IF(COUNTIF(C41:I41,"○")&gt;0,"実施","―")</f>
        <v>―</v>
      </c>
      <c r="M41" s="84"/>
      <c r="N41" s="85"/>
      <c r="O41" s="14"/>
    </row>
    <row r="42" spans="1:15" ht="42" customHeight="1" x14ac:dyDescent="0.4">
      <c r="A42" s="94" t="s">
        <v>18</v>
      </c>
      <c r="B42" s="95"/>
      <c r="C42" s="15"/>
      <c r="D42" s="15"/>
      <c r="E42" s="15"/>
      <c r="F42" s="15"/>
      <c r="G42" s="15"/>
      <c r="H42" s="15"/>
      <c r="I42" s="15"/>
      <c r="J42" s="89"/>
      <c r="K42" s="91"/>
      <c r="L42" s="93"/>
      <c r="M42" s="84"/>
      <c r="N42" s="85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4" t="s">
        <v>20</v>
      </c>
      <c r="F45" s="104"/>
      <c r="G45" s="104"/>
      <c r="H45" s="104"/>
      <c r="I45" s="104"/>
      <c r="J45" s="105">
        <f>SUM(J9,J13,J17,J21,J25,J29,J33,J37,J41)</f>
        <v>0</v>
      </c>
      <c r="K45" s="106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 t="s">
        <v>21</v>
      </c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07" t="s">
        <v>22</v>
      </c>
      <c r="M48" s="107"/>
      <c r="N48" s="107"/>
    </row>
    <row r="49" spans="1:15" ht="46.15" customHeight="1" x14ac:dyDescent="0.4">
      <c r="A49" s="27" t="s">
        <v>23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24</v>
      </c>
      <c r="I51" s="30" t="s">
        <v>25</v>
      </c>
      <c r="J51" s="30"/>
      <c r="K51" s="30"/>
      <c r="L51" s="108"/>
      <c r="M51" s="108"/>
      <c r="N51" s="108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26</v>
      </c>
      <c r="J52" s="2"/>
      <c r="K52" s="31"/>
      <c r="L52" s="98">
        <f>C2</f>
        <v>0</v>
      </c>
      <c r="M52" s="98"/>
      <c r="N52" s="98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27</v>
      </c>
      <c r="J53" s="2"/>
      <c r="K53" s="31"/>
      <c r="L53" s="99"/>
      <c r="M53" s="99"/>
      <c r="N53" s="99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28</v>
      </c>
      <c r="J54" s="2"/>
      <c r="K54" s="31"/>
      <c r="L54" s="99"/>
      <c r="M54" s="99"/>
      <c r="N54" s="99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0" t="s">
        <v>29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1" t="s">
        <v>62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2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30</v>
      </c>
      <c r="D64" s="40"/>
      <c r="E64" s="40"/>
      <c r="F64" s="103">
        <f>SUM(I84)</f>
        <v>0</v>
      </c>
      <c r="G64" s="103"/>
      <c r="H64" s="103"/>
      <c r="I64" s="103"/>
      <c r="J64" s="103"/>
      <c r="K64" s="40"/>
      <c r="L64" s="14"/>
      <c r="M64" s="14"/>
    </row>
    <row r="66" spans="1:16" ht="25.15" customHeight="1" x14ac:dyDescent="0.4"/>
    <row r="67" spans="1:16" ht="35.25" x14ac:dyDescent="0.4">
      <c r="A67" s="24" t="s">
        <v>31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63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32</v>
      </c>
      <c r="B70" s="29"/>
      <c r="C70" s="29"/>
      <c r="D70" s="29"/>
      <c r="E70" s="29"/>
      <c r="F70" s="24"/>
      <c r="G70" s="41">
        <f>COUNTIFS(K8:K41,"100回以上",L8:L41,"実施")</f>
        <v>0</v>
      </c>
      <c r="H70" s="29" t="s">
        <v>33</v>
      </c>
      <c r="J70" s="29"/>
      <c r="K70" s="29"/>
      <c r="L70" s="29"/>
      <c r="M70" s="29"/>
      <c r="N70" s="29"/>
    </row>
    <row r="71" spans="1:16" ht="35.25" x14ac:dyDescent="0.4">
      <c r="A71" s="42" t="s">
        <v>34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2"/>
      <c r="D73" s="113"/>
      <c r="E73" s="114"/>
      <c r="F73" s="118" t="s">
        <v>35</v>
      </c>
      <c r="G73" s="119"/>
      <c r="H73" s="120"/>
      <c r="I73" s="121" t="s">
        <v>36</v>
      </c>
      <c r="J73" s="122"/>
      <c r="K73" s="123"/>
    </row>
    <row r="74" spans="1:16" ht="38.25" customHeight="1" x14ac:dyDescent="0.4">
      <c r="A74" s="44"/>
      <c r="B74" s="44"/>
      <c r="C74" s="115"/>
      <c r="D74" s="116"/>
      <c r="E74" s="117"/>
      <c r="F74" s="124" t="s">
        <v>37</v>
      </c>
      <c r="G74" s="125"/>
      <c r="H74" s="125"/>
      <c r="I74" s="124" t="s">
        <v>38</v>
      </c>
      <c r="J74" s="126"/>
      <c r="K74" s="127"/>
    </row>
    <row r="75" spans="1:16" ht="35.25" x14ac:dyDescent="0.4">
      <c r="C75" s="45">
        <v>45173</v>
      </c>
      <c r="D75" s="46"/>
      <c r="E75" s="47"/>
      <c r="F75" s="109">
        <f>SUM(J9)</f>
        <v>0</v>
      </c>
      <c r="G75" s="109"/>
      <c r="H75" s="109"/>
      <c r="I75" s="110">
        <f>IF(AND($G$70&gt;=4,K9="100回以上",L9="実施"),F75*2000,0)</f>
        <v>0</v>
      </c>
      <c r="J75" s="110"/>
      <c r="K75" s="111"/>
    </row>
    <row r="76" spans="1:16" ht="35.25" x14ac:dyDescent="0.4">
      <c r="C76" s="45">
        <f>C75+7</f>
        <v>45180</v>
      </c>
      <c r="D76" s="48"/>
      <c r="E76" s="49"/>
      <c r="F76" s="109">
        <f>SUM(J13)</f>
        <v>0</v>
      </c>
      <c r="G76" s="109"/>
      <c r="H76" s="109"/>
      <c r="I76" s="110">
        <f>IF(AND($G$70&gt;=4,K13="100回以上",L13="実施"),F76*2000,0)</f>
        <v>0</v>
      </c>
      <c r="J76" s="110"/>
      <c r="K76" s="111"/>
    </row>
    <row r="77" spans="1:16" ht="35.25" x14ac:dyDescent="0.4">
      <c r="C77" s="45">
        <f t="shared" ref="C77:C83" si="7">C76+7</f>
        <v>45187</v>
      </c>
      <c r="D77" s="48"/>
      <c r="E77" s="49"/>
      <c r="F77" s="109">
        <f>SUM(J17)</f>
        <v>0</v>
      </c>
      <c r="G77" s="109"/>
      <c r="H77" s="109"/>
      <c r="I77" s="110">
        <f>IF(AND($G$70&gt;=4,K17="100回以上",L17="実施"),F77*2000,0)</f>
        <v>0</v>
      </c>
      <c r="J77" s="110"/>
      <c r="K77" s="111"/>
    </row>
    <row r="78" spans="1:16" ht="35.25" x14ac:dyDescent="0.4">
      <c r="C78" s="45">
        <f t="shared" si="7"/>
        <v>45194</v>
      </c>
      <c r="D78" s="48"/>
      <c r="E78" s="49"/>
      <c r="F78" s="109">
        <f>SUM(J21)</f>
        <v>0</v>
      </c>
      <c r="G78" s="109"/>
      <c r="H78" s="109"/>
      <c r="I78" s="110">
        <f>IF(AND($G$70&gt;=4,K21="100回以上",L21="実施"),F78*2000,0)</f>
        <v>0</v>
      </c>
      <c r="J78" s="110"/>
      <c r="K78" s="111"/>
    </row>
    <row r="79" spans="1:16" ht="35.25" x14ac:dyDescent="0.4">
      <c r="C79" s="45">
        <f t="shared" si="7"/>
        <v>45201</v>
      </c>
      <c r="D79" s="48"/>
      <c r="E79" s="49"/>
      <c r="F79" s="109">
        <f>SUM(J25)</f>
        <v>0</v>
      </c>
      <c r="G79" s="109"/>
      <c r="H79" s="109"/>
      <c r="I79" s="110">
        <f>IF(AND($G$70&gt;=4,K25="100回以上",L25="実施"),F79*2000,0)</f>
        <v>0</v>
      </c>
      <c r="J79" s="110"/>
      <c r="K79" s="111"/>
    </row>
    <row r="80" spans="1:16" ht="35.25" x14ac:dyDescent="0.4">
      <c r="C80" s="45">
        <f t="shared" si="7"/>
        <v>45208</v>
      </c>
      <c r="D80" s="48"/>
      <c r="E80" s="49"/>
      <c r="F80" s="109">
        <f>SUM(J29)</f>
        <v>0</v>
      </c>
      <c r="G80" s="109"/>
      <c r="H80" s="109"/>
      <c r="I80" s="110">
        <f>IF(AND($G$70&gt;=4,K29="100回以上",L29="実施"),F80*2000,0)</f>
        <v>0</v>
      </c>
      <c r="J80" s="110"/>
      <c r="K80" s="111"/>
    </row>
    <row r="81" spans="1:14" ht="35.25" x14ac:dyDescent="0.4">
      <c r="C81" s="45">
        <f t="shared" si="7"/>
        <v>45215</v>
      </c>
      <c r="D81" s="48"/>
      <c r="E81" s="49"/>
      <c r="F81" s="109">
        <f>SUM(J33)</f>
        <v>0</v>
      </c>
      <c r="G81" s="109"/>
      <c r="H81" s="109"/>
      <c r="I81" s="110">
        <f>IF(AND($G$70&gt;=4,K33="100回以上",L33="実施"),F81*2000,0)</f>
        <v>0</v>
      </c>
      <c r="J81" s="110"/>
      <c r="K81" s="111"/>
    </row>
    <row r="82" spans="1:14" ht="35.25" x14ac:dyDescent="0.4">
      <c r="C82" s="45">
        <f t="shared" si="7"/>
        <v>45222</v>
      </c>
      <c r="D82" s="48"/>
      <c r="E82" s="49"/>
      <c r="F82" s="109">
        <f>SUM(J37)</f>
        <v>0</v>
      </c>
      <c r="G82" s="109"/>
      <c r="H82" s="109"/>
      <c r="I82" s="110">
        <f>IF(AND($G$70&gt;=4,K37="100回以上",L37="実施"),F82*2000,0)</f>
        <v>0</v>
      </c>
      <c r="J82" s="110"/>
      <c r="K82" s="111"/>
    </row>
    <row r="83" spans="1:14" ht="36" thickBot="1" x14ac:dyDescent="0.45">
      <c r="C83" s="50">
        <f t="shared" si="7"/>
        <v>45229</v>
      </c>
      <c r="D83" s="51"/>
      <c r="E83" s="52"/>
      <c r="F83" s="128">
        <f>SUM(J41)</f>
        <v>0</v>
      </c>
      <c r="G83" s="128"/>
      <c r="H83" s="128"/>
      <c r="I83" s="129">
        <f>IF(AND($G$70&gt;=4,K41="100回以上",L41="実施"),F83*2000,0)</f>
        <v>0</v>
      </c>
      <c r="J83" s="129"/>
      <c r="K83" s="130"/>
    </row>
    <row r="84" spans="1:14" ht="36" thickTop="1" x14ac:dyDescent="0.4">
      <c r="C84" s="53" t="s">
        <v>39</v>
      </c>
      <c r="D84" s="54"/>
      <c r="E84" s="54"/>
      <c r="F84" s="131">
        <f>SUM(F75:H83)</f>
        <v>0</v>
      </c>
      <c r="G84" s="132"/>
      <c r="H84" s="133"/>
      <c r="I84" s="134">
        <f>SUM(I75:K83)</f>
        <v>0</v>
      </c>
      <c r="J84" s="135"/>
      <c r="K84" s="136"/>
    </row>
    <row r="85" spans="1:14" ht="45" customHeight="1" x14ac:dyDescent="0.4">
      <c r="C85" s="42" t="s">
        <v>40</v>
      </c>
      <c r="D85" s="29"/>
      <c r="E85" s="29"/>
      <c r="I85" s="140">
        <f>SUMIF(I75:K83,"&gt;0",F75:H83)</f>
        <v>0</v>
      </c>
      <c r="J85" s="140"/>
      <c r="K85" s="140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41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37" t="s">
        <v>42</v>
      </c>
      <c r="D88" s="138"/>
      <c r="E88" s="139"/>
      <c r="F88" s="139"/>
      <c r="G88" s="139"/>
      <c r="H88" s="139"/>
      <c r="I88" s="139"/>
      <c r="J88" s="139"/>
      <c r="K88" s="139"/>
      <c r="L88" s="139"/>
      <c r="M88" s="139"/>
    </row>
    <row r="89" spans="1:14" ht="35.25" x14ac:dyDescent="0.4">
      <c r="A89" s="24"/>
      <c r="B89" s="24"/>
      <c r="C89" s="137" t="s">
        <v>43</v>
      </c>
      <c r="D89" s="138"/>
      <c r="E89" s="139"/>
      <c r="F89" s="139"/>
      <c r="G89" s="139"/>
      <c r="H89" s="139"/>
      <c r="I89" s="139"/>
      <c r="J89" s="139"/>
      <c r="K89" s="139"/>
      <c r="L89" s="139"/>
      <c r="M89" s="139"/>
    </row>
    <row r="90" spans="1:14" ht="35.25" x14ac:dyDescent="0.4">
      <c r="A90" s="24"/>
      <c r="B90" s="24"/>
      <c r="C90" s="137" t="s">
        <v>44</v>
      </c>
      <c r="D90" s="138"/>
      <c r="E90" s="139"/>
      <c r="F90" s="139"/>
      <c r="G90" s="139"/>
      <c r="H90" s="139"/>
      <c r="I90" s="139"/>
      <c r="J90" s="139"/>
      <c r="K90" s="139"/>
      <c r="L90" s="139"/>
      <c r="M90" s="139"/>
    </row>
    <row r="91" spans="1:14" ht="35.25" x14ac:dyDescent="0.4">
      <c r="A91" s="24"/>
      <c r="B91" s="24"/>
      <c r="C91" s="137" t="s">
        <v>45</v>
      </c>
      <c r="D91" s="138"/>
      <c r="E91" s="139"/>
      <c r="F91" s="139"/>
      <c r="G91" s="139"/>
      <c r="H91" s="139"/>
      <c r="I91" s="139"/>
      <c r="J91" s="139"/>
      <c r="K91" s="139"/>
      <c r="L91" s="139"/>
      <c r="M91" s="139"/>
    </row>
    <row r="92" spans="1:14" ht="35.25" x14ac:dyDescent="0.4">
      <c r="A92" s="24"/>
      <c r="B92" s="24"/>
      <c r="C92" s="137" t="s">
        <v>46</v>
      </c>
      <c r="D92" s="138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1:14" ht="35.25" x14ac:dyDescent="0.4">
      <c r="A93" s="24"/>
      <c r="B93" s="24"/>
      <c r="C93" s="137" t="s">
        <v>47</v>
      </c>
      <c r="D93" s="138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1:14" ht="35.25" x14ac:dyDescent="0.4">
      <c r="A94" s="24"/>
      <c r="B94" s="24"/>
      <c r="C94" s="146" t="s">
        <v>48</v>
      </c>
      <c r="D94" s="146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1:14" ht="35.25" x14ac:dyDescent="0.4">
      <c r="A95" s="24"/>
      <c r="B95" s="24"/>
      <c r="C95" s="58" t="s">
        <v>9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47"/>
      <c r="D96" s="148"/>
      <c r="E96" s="148"/>
      <c r="F96" s="148"/>
      <c r="G96" s="148"/>
      <c r="H96" s="148"/>
      <c r="I96" s="148"/>
      <c r="J96" s="148"/>
      <c r="K96" s="148"/>
      <c r="L96" s="148"/>
      <c r="M96" s="149"/>
    </row>
    <row r="97" spans="1:15" ht="35.25" customHeight="1" x14ac:dyDescent="0.4">
      <c r="A97" s="24"/>
      <c r="B97" s="2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5" ht="39.75" customHeight="1" x14ac:dyDescent="0.4">
      <c r="A98" s="63" t="s">
        <v>49</v>
      </c>
      <c r="B98" s="141"/>
      <c r="C98" s="142"/>
      <c r="D98" s="142"/>
      <c r="E98" s="142"/>
      <c r="F98" s="142"/>
      <c r="G98" s="142"/>
      <c r="H98" s="143"/>
      <c r="I98" s="144" t="s">
        <v>50</v>
      </c>
      <c r="J98" s="144"/>
      <c r="K98" s="144"/>
      <c r="L98" s="145"/>
      <c r="M98" s="145"/>
      <c r="N98" s="145"/>
      <c r="O98" s="64"/>
    </row>
    <row r="99" spans="1:15" ht="39.75" customHeight="1" x14ac:dyDescent="0.4">
      <c r="A99" s="63" t="s">
        <v>51</v>
      </c>
      <c r="B99" s="141"/>
      <c r="C99" s="142"/>
      <c r="D99" s="142"/>
      <c r="E99" s="142"/>
      <c r="F99" s="142"/>
      <c r="G99" s="142"/>
      <c r="H99" s="143"/>
      <c r="I99" s="144" t="s">
        <v>52</v>
      </c>
      <c r="J99" s="144"/>
      <c r="K99" s="144"/>
      <c r="L99" s="145"/>
      <c r="M99" s="145"/>
      <c r="N99" s="145"/>
      <c r="O99" s="65"/>
    </row>
    <row r="100" spans="1:15" ht="39.75" customHeight="1" x14ac:dyDescent="0.4">
      <c r="A100" s="63" t="s">
        <v>53</v>
      </c>
      <c r="B100" s="141"/>
      <c r="C100" s="142"/>
      <c r="D100" s="142"/>
      <c r="E100" s="142"/>
      <c r="F100" s="142"/>
      <c r="G100" s="142"/>
      <c r="H100" s="143"/>
      <c r="I100" s="144" t="s">
        <v>54</v>
      </c>
      <c r="J100" s="144"/>
      <c r="K100" s="144"/>
      <c r="L100" s="145"/>
      <c r="M100" s="145"/>
      <c r="N100" s="145"/>
      <c r="O100" s="65"/>
    </row>
    <row r="101" spans="1:15" ht="39.75" customHeight="1" x14ac:dyDescent="0.4">
      <c r="A101" s="63" t="s">
        <v>55</v>
      </c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  <c r="O101" s="66"/>
    </row>
    <row r="102" spans="1:15" ht="39.75" customHeight="1" x14ac:dyDescent="0.4">
      <c r="A102" s="63" t="s">
        <v>56</v>
      </c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3"/>
      <c r="O102" s="67"/>
    </row>
  </sheetData>
  <mergeCells count="165"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</mergeCells>
  <phoneticPr fontId="3"/>
  <dataValidations count="2">
    <dataValidation type="list" allowBlank="1" showInputMessage="1" showErrorMessage="1" sqref="C9:I9 C33:I33 C29:I29 C37:I37 C17:I17 C13:I13 C41:I41 C21:I21 C25:I25">
      <formula1>"○,　"</formula1>
    </dataValidation>
    <dataValidation type="list" allowBlank="1" showInputMessage="1" sqref="K29 K17 K25 K9 K33 K37 K13 K21 K41">
      <formula1>"100回未満,100回以上,150回以上"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9月4日～11月5日 </vt:lpstr>
      <vt:lpstr>'9月4日～11月5日 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2023-05-15T05:54:11Z</dcterms:created>
  <dcterms:modified xsi:type="dcterms:W3CDTF">2023-08-17T06:00:56Z</dcterms:modified>
</cp:coreProperties>
</file>