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KEIYAKU-HDD4\share\工事契約係\一般競争入札\0200_建築一式\02_発注\R07年度\【特簡】R8.01.23告示B級1件（新揚水ポンプ所（仮称）新築本体）\02 公告関係\05_工事費内訳書・自己採点表\"/>
    </mc:Choice>
  </mc:AlternateContent>
  <xr:revisionPtr revIDLastSave="0" documentId="13_ncr:1_{063070EB-7F18-436C-8EB0-23B248A6DC06}" xr6:coauthVersionLast="47" xr6:coauthVersionMax="47" xr10:uidLastSave="{00000000-0000-0000-0000-000000000000}"/>
  <bookViews>
    <workbookView xWindow="-28920" yWindow="3345" windowWidth="29040" windowHeight="15720" tabRatio="731" xr2:uid="{00000000-000D-0000-FFFF-FFFF00000000}"/>
  </bookViews>
  <sheets>
    <sheet name="工事内訳書及び自己採点表" sheetId="18" r:id="rId1"/>
    <sheet name="★内訳書記載例（建築関係）" sheetId="12" r:id="rId2"/>
    <sheet name="★自己採点表記載例" sheetId="17" r:id="rId3"/>
    <sheet name="PDFファイルの作成方法" sheetId="16" r:id="rId4"/>
  </sheets>
  <definedNames>
    <definedName name="_xlnm.Print_Area" localSheetId="2">★自己採点表記載例!$A$1:$K$68</definedName>
    <definedName name="_xlnm.Print_Area" localSheetId="1">'★内訳書記載例（建築関係）'!$A$1:$F$48</definedName>
    <definedName name="_xlnm.Print_Area" localSheetId="3">PDFファイルの作成方法!$A$1:$I$63</definedName>
    <definedName name="_xlnm.Print_Area" localSheetId="0">工事内訳書及び自己採点表!$A$1:$K$119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17" l="1"/>
  <c r="C43" i="12"/>
  <c r="J119" i="18" l="1"/>
  <c r="M117" i="18"/>
  <c r="M116" i="18"/>
  <c r="I116" i="18" s="1"/>
  <c r="M115" i="18"/>
  <c r="M114" i="18"/>
  <c r="I114" i="18" s="1"/>
  <c r="M113" i="18"/>
  <c r="M112" i="18"/>
  <c r="I112" i="18"/>
  <c r="M111" i="18"/>
  <c r="M110" i="18"/>
  <c r="I108" i="18" s="1"/>
  <c r="M109" i="18"/>
  <c r="M108" i="18"/>
  <c r="M107" i="18"/>
  <c r="M106" i="18"/>
  <c r="M105" i="18"/>
  <c r="I105" i="18"/>
  <c r="M104" i="18"/>
  <c r="M103" i="18"/>
  <c r="M102" i="18"/>
  <c r="I102" i="18" s="1"/>
  <c r="M100" i="18"/>
  <c r="M99" i="18"/>
  <c r="M98" i="18"/>
  <c r="I98" i="18"/>
  <c r="M97" i="18"/>
  <c r="M96" i="18"/>
  <c r="M95" i="18"/>
  <c r="I95" i="18" s="1"/>
  <c r="M94" i="18"/>
  <c r="M93" i="18"/>
  <c r="M92" i="18"/>
  <c r="M91" i="18"/>
  <c r="M90" i="18"/>
  <c r="I90" i="18" s="1"/>
  <c r="M89" i="18"/>
  <c r="M88" i="18"/>
  <c r="M87" i="18"/>
  <c r="M86" i="18"/>
  <c r="M85" i="18"/>
  <c r="I85" i="18"/>
  <c r="M84" i="18"/>
  <c r="M83" i="18"/>
  <c r="M82" i="18"/>
  <c r="I82" i="18"/>
  <c r="M80" i="18"/>
  <c r="M79" i="18"/>
  <c r="I79" i="18"/>
  <c r="M78" i="18"/>
  <c r="M77" i="18"/>
  <c r="M76" i="18"/>
  <c r="M75" i="18"/>
  <c r="M74" i="18"/>
  <c r="M73" i="18"/>
  <c r="I73" i="18"/>
  <c r="M72" i="18"/>
  <c r="I70" i="18" s="1"/>
  <c r="M71" i="18"/>
  <c r="M70" i="18"/>
  <c r="M69" i="18"/>
  <c r="I68" i="18" s="1"/>
  <c r="M68" i="18"/>
  <c r="M67" i="18"/>
  <c r="M66" i="18"/>
  <c r="M65" i="18"/>
  <c r="M64" i="18"/>
  <c r="M63" i="18"/>
  <c r="M62" i="18"/>
  <c r="I62" i="18" s="1"/>
  <c r="M61" i="18"/>
  <c r="M60" i="18"/>
  <c r="M59" i="18"/>
  <c r="I59" i="18" s="1"/>
  <c r="F55" i="18"/>
  <c r="F54" i="18"/>
  <c r="E40" i="18"/>
  <c r="E44" i="18" s="1"/>
  <c r="I38" i="18"/>
  <c r="I118" i="18" l="1"/>
  <c r="I81" i="18"/>
  <c r="I101" i="18"/>
  <c r="E42" i="18"/>
  <c r="E46" i="18" s="1"/>
  <c r="I119" i="18" l="1"/>
  <c r="C30" i="17" l="1"/>
  <c r="I38" i="17"/>
  <c r="M39" i="17"/>
  <c r="M40" i="17"/>
  <c r="M41" i="17"/>
  <c r="J67" i="17" l="1"/>
  <c r="M65" i="17"/>
  <c r="M64" i="17"/>
  <c r="M63" i="17"/>
  <c r="M62" i="17"/>
  <c r="M61" i="17"/>
  <c r="M60" i="17"/>
  <c r="I60" i="17" s="1"/>
  <c r="M59" i="17"/>
  <c r="M58" i="17"/>
  <c r="M57" i="17"/>
  <c r="M56" i="17"/>
  <c r="M55" i="17"/>
  <c r="M54" i="17"/>
  <c r="M53" i="17"/>
  <c r="M52" i="17"/>
  <c r="M51" i="17"/>
  <c r="M50" i="17"/>
  <c r="M48" i="17"/>
  <c r="M47" i="17"/>
  <c r="M46" i="17"/>
  <c r="M45" i="17"/>
  <c r="M44" i="17"/>
  <c r="M43" i="17"/>
  <c r="M42" i="17"/>
  <c r="M38" i="17"/>
  <c r="M37" i="17"/>
  <c r="M36" i="17"/>
  <c r="M35" i="17"/>
  <c r="M34" i="17"/>
  <c r="M33" i="17"/>
  <c r="M32" i="17"/>
  <c r="M31" i="17"/>
  <c r="M30" i="17"/>
  <c r="M28" i="17"/>
  <c r="M27" i="17"/>
  <c r="M26" i="17"/>
  <c r="M25" i="17"/>
  <c r="M24" i="17"/>
  <c r="M23" i="17"/>
  <c r="M22" i="17"/>
  <c r="M21" i="17"/>
  <c r="M20" i="17"/>
  <c r="M19" i="17"/>
  <c r="M18" i="17"/>
  <c r="M17" i="17"/>
  <c r="M16" i="17"/>
  <c r="I16" i="17" s="1"/>
  <c r="M15" i="17"/>
  <c r="M14" i="17"/>
  <c r="M13" i="17"/>
  <c r="M12" i="17"/>
  <c r="M11" i="17"/>
  <c r="M10" i="17"/>
  <c r="M9" i="17"/>
  <c r="M8" i="17"/>
  <c r="M7" i="17"/>
  <c r="I27" i="17" l="1"/>
  <c r="I21" i="17"/>
  <c r="I64" i="17"/>
  <c r="I62" i="17"/>
  <c r="I50" i="17"/>
  <c r="I18" i="17"/>
  <c r="I33" i="17"/>
  <c r="I7" i="17"/>
  <c r="I30" i="17"/>
  <c r="I46" i="17"/>
  <c r="I56" i="17"/>
  <c r="I10" i="17"/>
  <c r="I43" i="17"/>
  <c r="I53" i="17"/>
  <c r="I66" i="17" l="1"/>
  <c r="I49" i="17"/>
  <c r="I29" i="17"/>
  <c r="I67" i="17" s="1"/>
  <c r="F35" i="12" l="1"/>
  <c r="C37" i="12" l="1"/>
  <c r="C41" i="12" s="1"/>
  <c r="C39" i="1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C0CBFD8A-457F-44F0-B256-9FAC5F8AD84B}">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8DDB28DB-6E68-4344-8D65-0D2E9F36AE45}">
      <text>
        <r>
          <rPr>
            <b/>
            <sz val="9"/>
            <color indexed="10"/>
            <rFont val="ＭＳ ゴシック"/>
            <family val="3"/>
            <charset val="128"/>
          </rPr>
          <t>「代理人」は、代理人による紙入札の場合のみ記載してください。</t>
        </r>
      </text>
    </comment>
    <comment ref="E18" authorId="0" shapeId="0" xr:uid="{28781452-4F41-4682-AB8D-8B980AB047B4}">
      <text>
        <r>
          <rPr>
            <b/>
            <sz val="12"/>
            <color indexed="10"/>
            <rFont val="ＭＳ Ｐゴシック"/>
            <family val="3"/>
            <charset val="128"/>
          </rPr>
          <t>行数が不足する場合は、
増やしていただいてかまいません。</t>
        </r>
      </text>
    </comment>
    <comment ref="E40" authorId="0" shapeId="0" xr:uid="{490E5A6F-9E28-4D91-A3A9-02FCEA2FC15A}">
      <text>
        <r>
          <rPr>
            <b/>
            <sz val="12"/>
            <color indexed="10"/>
            <rFont val="ＭＳ Ｐゴシック"/>
            <family val="3"/>
            <charset val="128"/>
          </rPr>
          <t>黄色のセルは自動計算されます。</t>
        </r>
      </text>
    </comment>
    <comment ref="E45" authorId="0" shapeId="0" xr:uid="{EE92778B-665F-4115-AF32-8E3D9FAC1EEE}">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<sst xmlns="http://schemas.openxmlformats.org/spreadsheetml/2006/main" count="305" uniqueCount="171">
  <si>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</si>
  <si>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</si>
  <si>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</si>
  <si>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</si>
  <si>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</si>
  <si>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</si>
  <si>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</si>
  <si>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</si>
  <si>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</si>
  <si>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</si>
  <si>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</si>
  <si>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</si>
  <si>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</si>
  <si>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</si>
  <si>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</si>
  <si>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</si>
  <si>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</si>
  <si>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</si>
  <si>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</si>
  <si>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</si>
  <si>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</si>
  <si>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</si>
  <si>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</si>
  <si>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</si>
  <si>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</si>
  <si>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</si>
  <si>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</si>
  <si>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</si>
  <si>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</si>
  <si>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</si>
  <si>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</si>
  <si>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</si>
  <si>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</si>
  <si>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</si>
  <si>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</si>
  <si>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</si>
  <si>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</si>
  <si>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</si>
  <si>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</si>
  <si>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</si>
  <si>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</si>
  <si>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</si>
  <si>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</si>
  <si>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</si>
  <si>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</si>
  <si>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</si>
  <si>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</si>
  <si>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</si>
  <si>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</si>
  <si>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</si>
  <si>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</si>
  <si>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</si>
  <si>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</si>
  <si>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</si>
  <si>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</si>
  <si>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</si>
  <si>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</si>
  <si>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</si>
  <si>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１点未満又は本市の施工実績なし</t>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</si>
  <si>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</si>
  <si>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</si>
  <si>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</si>
  <si>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</si>
  <si>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</si>
  <si>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</si>
  <si>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</si>
  <si>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</si>
  <si>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</si>
  <si>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</si>
  <si>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</si>
  <si>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</si>
  <si>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</si>
  <si>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</si>
  <si>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</si>
  <si>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</si>
  <si>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</si>
  <si>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</si>
  <si>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</si>
  <si>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</si>
  <si>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</si>
  <si>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</si>
  <si>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</si>
  <si>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</si>
  <si>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</si>
  <si>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</si>
  <si>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</si>
  <si>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</si>
  <si>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</si>
  <si>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</si>
  <si>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</si>
  <si>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</si>
  <si>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</si>
  <si>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</si>
  <si>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</si>
  <si>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</si>
  <si>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</si>
  <si>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</si>
  <si>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</si>
  <si>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</si>
  <si>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</si>
  <si>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-0.2</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</si>
  <si>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</si>
  <si>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</si>
  <si>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</si>
  <si>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</si>
  <si>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</si>
  <si>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</si>
  <si>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</si>
  <si>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</si>
  <si>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</si>
  <si>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ア　過去10年間(年度)に
　おける同種工事の
　施工実績の状況</t>
    <rPh sb="2" eb="4">
      <t>カコ</t>
    </rPh>
    <rPh sb="6" eb="8">
      <t>ネンカン</t>
    </rPh>
    <rPh sb="9" eb="11">
      <t>ネンド</t>
    </rPh>
    <phoneticPr fontId="2"/>
  </si>
  <si>
    <t>イ　本市が発注した建築
　一式工事における過去
　10年間(年度)に完成し
　た工事の成績評定点と
　別表2の年度別評定平
　均点との差の工事1件
　当たりの平均値</t>
    <rPh sb="21" eb="23">
      <t>カコ</t>
    </rPh>
    <rPh sb="28" eb="29">
      <t>アイダ</t>
    </rPh>
    <rPh sb="30" eb="32">
      <t>ネンド</t>
    </rPh>
    <rPh sb="55" eb="57">
      <t>ネンド</t>
    </rPh>
    <rPh sb="57" eb="58">
      <t>ベツ</t>
    </rPh>
    <rPh sb="58" eb="60">
      <t>ヒョウテイ</t>
    </rPh>
    <rPh sb="67" eb="68">
      <t>サ</t>
    </rPh>
    <rPh sb="69" eb="71">
      <t>コウジ</t>
    </rPh>
    <rPh sb="79" eb="81">
      <t>ヘイキン</t>
    </rPh>
    <rPh sb="81" eb="82">
      <t>アタイ</t>
    </rPh>
    <phoneticPr fontId="2"/>
  </si>
  <si>
    <t>複数ある</t>
    <rPh sb="0" eb="2">
      <t>ふくすう</t>
    </rPh>
    <phoneticPr fontId="19" type="Hiragana" alignment="center"/>
  </si>
  <si>
    <t>１件ある</t>
    <rPh sb="1" eb="2">
      <t>けん</t>
    </rPh>
    <phoneticPr fontId="19" type="Hiragana" alignment="center"/>
  </si>
  <si>
    <t>エ　国、県又は本市にお
　ける過去10年間(年度)
　の企業表彰実績</t>
    <rPh sb="2" eb="3">
      <t>くに</t>
    </rPh>
    <rPh sb="4" eb="5">
      <t>けん</t>
    </rPh>
    <rPh sb="5" eb="6">
      <t>また</t>
    </rPh>
    <rPh sb="7" eb="8">
      <t>ほん</t>
    </rPh>
    <rPh sb="8" eb="9">
      <t>し</t>
    </rPh>
    <rPh sb="15" eb="16">
      <t>か</t>
    </rPh>
    <rPh sb="16" eb="17">
      <t>きょ</t>
    </rPh>
    <rPh sb="19" eb="21">
      <t>ねんかん</t>
    </rPh>
    <rPh sb="22" eb="24">
      <t>ねんど</t>
    </rPh>
    <rPh sb="28" eb="30">
      <t>きぎょう</t>
    </rPh>
    <rPh sb="32" eb="33">
      <t>じつ</t>
    </rPh>
    <rPh sb="33" eb="34">
      <t>いさお</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</si>
  <si>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</si>
  <si>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</si>
  <si>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</si>
  <si>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</si>
  <si>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</si>
  <si>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</si>
  <si>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カ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</si>
  <si>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イ　本市が発注した建築
　一式工事における過去
　10年間(年度)に完成し
　た工事の成績評定点と
　別表2の年度別評定平
　均点との差の工事1件
　当たりの平均値</t>
    <rPh sb="30" eb="32">
      <t>ネンド</t>
    </rPh>
    <phoneticPr fontId="2"/>
  </si>
  <si>
    <t>ウ　国、県又は本市にお
　ける過去10年間(年度)
　の表彰実績</t>
    <rPh sb="2" eb="3">
      <t>くに</t>
    </rPh>
    <rPh sb="4" eb="5">
      <t>けん</t>
    </rPh>
    <rPh sb="5" eb="6">
      <t>また</t>
    </rPh>
    <rPh sb="7" eb="8">
      <t>ほん</t>
    </rPh>
    <rPh sb="8" eb="9">
      <t>し</t>
    </rPh>
    <rPh sb="15" eb="16">
      <t>か</t>
    </rPh>
    <rPh sb="16" eb="17">
      <t>きょ</t>
    </rPh>
    <rPh sb="19" eb="21">
      <t>ねんかん</t>
    </rPh>
    <rPh sb="22" eb="24">
      <t>ねんど</t>
    </rPh>
    <rPh sb="30" eb="31">
      <t>じつ</t>
    </rPh>
    <rPh sb="31" eb="32">
      <t>いさお</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</si>
  <si>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</si>
  <si>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</si>
  <si>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</si>
  <si>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 xml:space="preserve">オ　本市が発注した建築
　一式工事における受注
　状況
  </t>
    <phoneticPr fontId="2"/>
  </si>
  <si>
    <t>当年度受注がない場合
（該当分をすべて加算）</t>
    <phoneticPr fontId="2"/>
  </si>
  <si>
    <t>エ　担い手育成加算</t>
    <rPh sb="2" eb="3">
      <t>にな</t>
    </rPh>
    <rPh sb="4" eb="5">
      <t>て</t>
    </rPh>
    <rPh sb="5" eb="7">
      <t>いくせい</t>
    </rPh>
    <rPh sb="7" eb="9">
      <t>かさん</t>
    </rPh>
    <phoneticPr fontId="19" type="Hiragana" alignment="center"/>
  </si>
  <si>
    <t>ア　過去10年間(年度)に
　おける同種工事の施工
　経験の状況</t>
    <rPh sb="2" eb="4">
      <t>カコ</t>
    </rPh>
    <rPh sb="6" eb="8">
      <t>ネンカン</t>
    </rPh>
    <rPh sb="9" eb="11">
      <t>ネンド</t>
    </rPh>
    <rPh sb="23" eb="25">
      <t>セコウ</t>
    </rPh>
    <phoneticPr fontId="2"/>
  </si>
  <si>
    <t>オ　過去1年間(年度)の
　ＣＰＤ単位取得状況</t>
    <rPh sb="2" eb="4">
      <t>かこ</t>
    </rPh>
    <rPh sb="5" eb="7">
      <t>ねんかん</t>
    </rPh>
    <rPh sb="8" eb="10">
      <t>ねんど</t>
    </rPh>
    <phoneticPr fontId="19" type="Hiragana" alignment="center"/>
  </si>
  <si>
    <t>〇×新築本体工事</t>
    <rPh sb="2" eb="8">
      <t>シンチクホンタイコウジ</t>
    </rPh>
    <phoneticPr fontId="2"/>
  </si>
  <si>
    <t>株式会社△▲</t>
    <rPh sb="0" eb="4">
      <t>カブシキガイシャ</t>
    </rPh>
    <phoneticPr fontId="2"/>
  </si>
  <si>
    <t>0.1
(0.3)</t>
    <phoneticPr fontId="2"/>
  </si>
  <si>
    <t>満４０歳未満又は女性技術者</t>
    <rPh sb="0" eb="1">
      <t>まん</t>
    </rPh>
    <rPh sb="3" eb="4">
      <t>とし</t>
    </rPh>
    <rPh sb="4" eb="6">
      <t>みまん</t>
    </rPh>
    <rPh sb="6" eb="7">
      <t>また</t>
    </rPh>
    <rPh sb="8" eb="13">
      <t>じょせいぎじゅつしゃ</t>
    </rPh>
    <phoneticPr fontId="19" type="Hiragana" alignment="center"/>
  </si>
  <si>
    <t>最大２件まで記載</t>
    <rPh sb="0" eb="2">
      <t>サイダイ</t>
    </rPh>
    <rPh sb="3" eb="4">
      <t>ケン</t>
    </rPh>
    <rPh sb="6" eb="8">
      <t>キサイ</t>
    </rPh>
    <phoneticPr fontId="7"/>
  </si>
  <si>
    <t>２件ある（すべて現在の会社）</t>
  </si>
  <si>
    <t>ない</t>
  </si>
  <si>
    <t>２件ある（１件は現在の会社、１件は以前の会社）</t>
    <rPh sb="17" eb="19">
      <t>イゼン</t>
    </rPh>
    <phoneticPr fontId="2"/>
  </si>
  <si>
    <t>２件ある（すべて以前の会社）又は１件ある（現在の会社）</t>
    <rPh sb="8" eb="10">
      <t>イゼン</t>
    </rPh>
    <rPh sb="14" eb="15">
      <t>マタ</t>
    </rPh>
    <phoneticPr fontId="5"/>
  </si>
  <si>
    <t>１件ある（以前の会社）</t>
    <rPh sb="5" eb="7">
      <t>イゼン</t>
    </rPh>
    <phoneticPr fontId="2"/>
  </si>
  <si>
    <t>満４５歳以上又は実績なし</t>
    <rPh sb="0" eb="1">
      <t>まん</t>
    </rPh>
    <rPh sb="3" eb="4">
      <t>とし</t>
    </rPh>
    <rPh sb="4" eb="6">
      <t>いじょう</t>
    </rPh>
    <rPh sb="6" eb="7">
      <t>また</t>
    </rPh>
    <rPh sb="8" eb="10">
      <t>じっせき</t>
    </rPh>
    <phoneticPr fontId="19" type="Hiragana" alignment="center"/>
  </si>
  <si>
    <t>過去5年間(年度)の本市が発注した建築一式工事で、主任(監理)技術者、現場代理人の実績がある者又は国、県の表彰実績がある者で令和7年4月1日現在</t>
    <rPh sb="0" eb="2">
      <t>かこ</t>
    </rPh>
    <rPh sb="3" eb="5">
      <t>ねんかん</t>
    </rPh>
    <rPh sb="6" eb="8">
      <t>ねんど</t>
    </rPh>
    <rPh sb="10" eb="12">
      <t>ほんし</t>
    </rPh>
    <rPh sb="13" eb="15">
      <t>はっちゅう</t>
    </rPh>
    <rPh sb="17" eb="19">
      <t>けんちく</t>
    </rPh>
    <rPh sb="19" eb="21">
      <t>いっしき</t>
    </rPh>
    <rPh sb="21" eb="23">
      <t>こうじ</t>
    </rPh>
    <rPh sb="25" eb="27">
      <t>しゅにん</t>
    </rPh>
    <rPh sb="28" eb="30">
      <t>かんり</t>
    </rPh>
    <rPh sb="31" eb="34">
      <t>ぎじゅつしゃ</t>
    </rPh>
    <rPh sb="35" eb="37">
      <t>げんば</t>
    </rPh>
    <rPh sb="37" eb="40">
      <t>だいりにん</t>
    </rPh>
    <rPh sb="41" eb="43">
      <t>じっせき</t>
    </rPh>
    <rPh sb="46" eb="47">
      <t>もの</t>
    </rPh>
    <rPh sb="47" eb="48">
      <t>また</t>
    </rPh>
    <rPh sb="49" eb="50">
      <t>くに</t>
    </rPh>
    <rPh sb="51" eb="52">
      <t>けん</t>
    </rPh>
    <rPh sb="53" eb="55">
      <t>ひょうしょう</t>
    </rPh>
    <rPh sb="55" eb="57">
      <t>じっせき</t>
    </rPh>
    <rPh sb="60" eb="61">
      <t>もの</t>
    </rPh>
    <rPh sb="62" eb="64">
      <t>れいわ</t>
    </rPh>
    <rPh sb="65" eb="66">
      <t>ねん</t>
    </rPh>
    <rPh sb="67" eb="68">
      <t>がつ</t>
    </rPh>
    <rPh sb="68" eb="70">
      <t>ついたち</t>
    </rPh>
    <rPh sb="70" eb="72">
      <t>げんざい</t>
    </rPh>
    <phoneticPr fontId="19" type="Hiragana" alignment="center"/>
  </si>
  <si>
    <t>建築一式工事で契約金額
５千万円以上の完成工事実績</t>
    <rPh sb="13" eb="15">
      <t>せんまん</t>
    </rPh>
    <rPh sb="15" eb="16">
      <t>えん</t>
    </rPh>
    <rPh sb="16" eb="18">
      <t>いじょう</t>
    </rPh>
    <rPh sb="19" eb="21">
      <t>かんせい</t>
    </rPh>
    <rPh sb="21" eb="23">
      <t>こうじ</t>
    </rPh>
    <rPh sb="23" eb="25">
      <t>じっせき</t>
    </rPh>
    <phoneticPr fontId="19" type="Hiragana" alignment="center"/>
  </si>
  <si>
    <t>建築一式工事で契約金額
５千万円以上の施工経験</t>
    <rPh sb="13" eb="15">
      <t>せんまん</t>
    </rPh>
    <rPh sb="15" eb="16">
      <t>えん</t>
    </rPh>
    <rPh sb="16" eb="18">
      <t>いじょう</t>
    </rPh>
    <rPh sb="19" eb="21">
      <t>せこう</t>
    </rPh>
    <rPh sb="21" eb="23">
      <t>けいけん</t>
    </rPh>
    <phoneticPr fontId="19" type="Hiragana" alignment="center"/>
  </si>
  <si>
    <t>北部清掃工場新揚水ポンプ所（仮称）新築本体その他工事</t>
    <phoneticPr fontId="2"/>
  </si>
  <si>
    <t>割 合(％)</t>
    <rPh sb="0" eb="1">
      <t>ワリ</t>
    </rPh>
    <rPh sb="2" eb="3">
      <t>ゴウ</t>
    </rPh>
    <phoneticPr fontId="2"/>
  </si>
  <si>
    <t>　　　　　　　　（工事価格のうち、材料費　　　　　　　　　　　　　　　　　　</t>
    <rPh sb="9" eb="11">
      <t>コウジ</t>
    </rPh>
    <rPh sb="11" eb="13">
      <t>カカク</t>
    </rPh>
    <rPh sb="17" eb="20">
      <t>ザイリョウヒ</t>
    </rPh>
    <phoneticPr fontId="2"/>
  </si>
  <si>
    <t>円）</t>
    <rPh sb="0" eb="1">
      <t>エン</t>
    </rPh>
    <phoneticPr fontId="2"/>
  </si>
  <si>
    <t>　　　　　　　　（工事価格のうち、労務費　　　　　　　　　　　　　　　　　　</t>
    <rPh sb="9" eb="11">
      <t>コウジ</t>
    </rPh>
    <rPh sb="11" eb="13">
      <t>カカク</t>
    </rPh>
    <rPh sb="17" eb="20">
      <t>ロウムヒ</t>
    </rPh>
    <phoneticPr fontId="2"/>
  </si>
  <si>
    <t>　　　　　　　　（工事価格のうち、法定福利費の事業主負担額　　　　　　　　　　　　　　　　　　</t>
    <rPh sb="9" eb="11">
      <t>コウジ</t>
    </rPh>
    <rPh sb="11" eb="13">
      <t>カカク</t>
    </rPh>
    <rPh sb="17" eb="19">
      <t>ホウテイ</t>
    </rPh>
    <rPh sb="19" eb="21">
      <t>フクリ</t>
    </rPh>
    <rPh sb="21" eb="22">
      <t>ヒ</t>
    </rPh>
    <rPh sb="23" eb="25">
      <t>ジギョウ</t>
    </rPh>
    <rPh sb="25" eb="26">
      <t>ヌシ</t>
    </rPh>
    <rPh sb="26" eb="28">
      <t>フタン</t>
    </rPh>
    <rPh sb="28" eb="29">
      <t>ガク</t>
    </rPh>
    <phoneticPr fontId="2"/>
  </si>
  <si>
    <t>　　　　　　　　（工事価格のうち、建退共制度の掛金　　　　　　　　　　　　　　　　　</t>
    <rPh sb="9" eb="11">
      <t>コウジ</t>
    </rPh>
    <rPh sb="11" eb="13">
      <t>カカク</t>
    </rPh>
    <rPh sb="17" eb="20">
      <t>ケンタイキョウ</t>
    </rPh>
    <rPh sb="20" eb="22">
      <t>セイド</t>
    </rPh>
    <rPh sb="23" eb="25">
      <t>カケキン</t>
    </rPh>
    <phoneticPr fontId="2"/>
  </si>
  <si>
    <t>　　　　　　　　（工事価格のうち、安全衛生経費　　　　　　　　　　　　　　　　　</t>
    <rPh sb="9" eb="11">
      <t>コウジ</t>
    </rPh>
    <rPh sb="11" eb="13">
      <t>カカク</t>
    </rPh>
    <rPh sb="17" eb="19">
      <t>アンゼン</t>
    </rPh>
    <rPh sb="19" eb="21">
      <t>エイセイ</t>
    </rPh>
    <rPh sb="21" eb="23">
      <t>ケイヒ</t>
    </rPh>
    <phoneticPr fontId="2"/>
  </si>
  <si>
    <t>ア　過去10年間(年度)に
　おける同種工事の
　施工実績の状況</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</si>
  <si>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</si>
  <si>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</si>
  <si>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</si>
  <si>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</si>
  <si>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ウ　国、県又は本市にお
　ける過去10年間(年度)
　の表彰実績</t>
  </si>
  <si>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</si>
  <si>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</si>
  <si>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</si>
  <si>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</si>
  <si>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</si>
  <si>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</si>
  <si>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エ　担い手育成加算
　（条件付き加算）</t>
  </si>
  <si>
    <t>満４０歳未満又は女性技術者</t>
    <rPh sb="0" eb="1">
      <t>まん</t>
    </rPh>
    <rPh sb="3" eb="6">
      <t>さいみまん</t>
    </rPh>
    <rPh sb="6" eb="7">
      <t>また</t>
    </rPh>
    <rPh sb="8" eb="10">
      <t>じょせい</t>
    </rPh>
    <rPh sb="10" eb="13">
      <t>ぎじゅつしゃ</t>
    </rPh>
    <phoneticPr fontId="19" type="Hiragana" alignment="center"/>
  </si>
  <si>
    <t>オ　過去１年間(年度)の
　ＣＰＤ単位取得状況</t>
    <phoneticPr fontId="2"/>
  </si>
  <si>
    <t>●●●</t>
  </si>
  <si>
    <t>鹿児島市犬迫町１１９００番地</t>
    <rPh sb="4" eb="5">
      <t>イヌ</t>
    </rPh>
    <rPh sb="5" eb="6">
      <t>サコ</t>
    </rPh>
    <rPh sb="6" eb="7">
      <t>マチ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</si>
</sst>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quot;△ &quot;#,##0"/>
    <numFmt numFmtId="178" formatCode="0&quot;月&quot;"/>
    <numFmt numFmtId="179" formatCode="#,##0;&quot;▲ &quot;#,##0"/>
    <numFmt numFmtId="183" formatCode="#"/>
  </numFmts>
  <fonts count="37"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9"/>
      <name val="ＭＳ 明朝"/>
      <family val="1"/>
      <charset val="128"/>
    </font>
    <font>
      <i/>
      <sz val="16"/>
      <name val="HGP行書体"/>
      <family val="4"/>
      <charset val="128"/>
    </font>
    <font>
      <i/>
      <sz val="16"/>
      <name val="HG行書体"/>
      <family val="4"/>
      <charset val="128"/>
    </font>
    <font>
      <sz val="16"/>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
      <sz val="10"/>
      <name val="ＭＳ Ｐゴシック"/>
      <family val="3"/>
      <charset val="128"/>
    </font>
    <font>
      <sz val="10"/>
      <name val="ＭＳ Ｐ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1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34">
    <xf numFmtId="0" fontId="0" fillId="0" borderId="0" xfId="0">
      <alignment vertical="center"/>
    </xf>
    <xf numFmtId="0" fontId="0" fillId="0" borderId="0" xfId="0"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5" fillId="0" borderId="0" xfId="3" applyFont="1" applyAlignment="1">
      <alignment horizontal="center" vertical="center"/>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8" fontId="15" fillId="0" borderId="0" xfId="3" applyNumberFormat="1" applyFont="1" applyAlignment="1">
      <alignment vertical="center"/>
    </xf>
    <xf numFmtId="0" fontId="23" fillId="0" borderId="0" xfId="0" applyFont="1" applyAlignment="1" applyProtection="1">
      <alignment horizontal="center" vertical="center"/>
      <protection locked="0"/>
    </xf>
    <xf numFmtId="0" fontId="23" fillId="0" borderId="0" xfId="0" applyFont="1" applyProtection="1">
      <alignment vertical="center"/>
      <protection locked="0"/>
    </xf>
    <xf numFmtId="0" fontId="23" fillId="0" borderId="0" xfId="0" applyFont="1" applyAlignment="1" applyProtection="1">
      <alignment horizontal="left" vertical="center"/>
      <protection locked="0"/>
    </xf>
    <xf numFmtId="0" fontId="23" fillId="0" borderId="0" xfId="0" applyFont="1" applyAlignment="1" applyProtection="1">
      <alignment horizontal="left" vertical="center" indent="1"/>
      <protection locked="0"/>
    </xf>
    <xf numFmtId="0" fontId="23" fillId="0" borderId="0" xfId="0" applyFont="1" applyAlignment="1" applyProtection="1">
      <alignment horizontal="right" vertical="center"/>
      <protection locked="0"/>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9" fontId="7" fillId="0" borderId="3" xfId="0" applyNumberFormat="1" applyFont="1" applyBorder="1">
      <alignment vertical="center"/>
    </xf>
    <xf numFmtId="0" fontId="7" fillId="0" borderId="101" xfId="0" applyFont="1" applyBorder="1">
      <alignment vertical="center"/>
    </xf>
    <xf numFmtId="0" fontId="7" fillId="0" borderId="102" xfId="0" applyFont="1" applyBorder="1">
      <alignment vertical="center"/>
    </xf>
    <xf numFmtId="0" fontId="23" fillId="0" borderId="0" xfId="0" applyFont="1">
      <alignment vertical="center"/>
    </xf>
    <xf numFmtId="0" fontId="27" fillId="0" borderId="0" xfId="0" applyFont="1">
      <alignment vertical="center"/>
    </xf>
    <xf numFmtId="0" fontId="15" fillId="0" borderId="8" xfId="3" applyFont="1" applyBorder="1" applyAlignment="1">
      <alignment vertical="center" wrapText="1"/>
    </xf>
    <xf numFmtId="0" fontId="15" fillId="0" borderId="104" xfId="3" applyFont="1" applyBorder="1" applyAlignment="1">
      <alignment vertical="center" wrapText="1"/>
    </xf>
    <xf numFmtId="176" fontId="30" fillId="3" borderId="67" xfId="3" applyNumberFormat="1" applyFont="1" applyFill="1" applyBorder="1" applyAlignment="1">
      <alignment horizontal="center" vertical="center"/>
    </xf>
    <xf numFmtId="176" fontId="30" fillId="3" borderId="78" xfId="3" applyNumberFormat="1" applyFont="1" applyFill="1" applyBorder="1" applyAlignment="1">
      <alignment horizontal="center" vertical="center"/>
    </xf>
    <xf numFmtId="0" fontId="30" fillId="0" borderId="0" xfId="3" applyFont="1" applyAlignment="1">
      <alignment vertical="center"/>
    </xf>
    <xf numFmtId="0" fontId="30" fillId="3" borderId="28" xfId="3" applyFont="1" applyFill="1" applyBorder="1" applyAlignment="1">
      <alignment horizontal="center" vertical="center"/>
    </xf>
    <xf numFmtId="176" fontId="15" fillId="0" borderId="71" xfId="3" applyNumberFormat="1" applyFont="1" applyBorder="1" applyAlignment="1" applyProtection="1">
      <alignment horizontal="center" vertical="center"/>
      <protection locked="0"/>
    </xf>
    <xf numFmtId="0" fontId="3" fillId="0" borderId="16" xfId="0" applyFont="1" applyBorder="1">
      <alignment vertical="center"/>
    </xf>
    <xf numFmtId="0" fontId="16" fillId="0" borderId="0" xfId="3" applyFont="1" applyAlignment="1">
      <alignment horizontal="center" vertical="center"/>
    </xf>
    <xf numFmtId="0" fontId="24" fillId="0" borderId="2" xfId="0" applyFont="1" applyBorder="1" applyAlignment="1" applyProtection="1">
      <alignment horizontal="distributed" vertical="center" indent="2"/>
      <protection locked="0"/>
    </xf>
    <xf numFmtId="0" fontId="24" fillId="0" borderId="12" xfId="0" applyFont="1" applyBorder="1" applyAlignment="1" applyProtection="1">
      <alignment horizontal="distributed" vertical="center" indent="2"/>
      <protection locked="0"/>
    </xf>
    <xf numFmtId="0" fontId="25" fillId="0" borderId="10" xfId="0" applyFont="1" applyBorder="1" applyProtection="1">
      <alignment vertical="center"/>
      <protection locked="0"/>
    </xf>
    <xf numFmtId="0" fontId="25" fillId="0" borderId="11" xfId="0" applyFont="1" applyBorder="1" applyProtection="1">
      <alignment vertical="center"/>
      <protection locked="0"/>
    </xf>
    <xf numFmtId="0" fontId="25" fillId="0" borderId="85" xfId="0" applyFont="1" applyBorder="1" applyProtection="1">
      <alignment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0" fontId="18" fillId="0" borderId="22" xfId="3" applyFont="1" applyBorder="1" applyAlignment="1">
      <alignment horizontal="left" vertical="center" shrinkToFit="1"/>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76" fontId="15" fillId="0" borderId="74"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20" xfId="3" applyFont="1" applyBorder="1" applyAlignment="1">
      <alignment horizontal="left" vertical="center" wrapText="1"/>
    </xf>
    <xf numFmtId="0" fontId="15" fillId="0" borderId="18" xfId="3" applyFont="1" applyBorder="1" applyAlignment="1">
      <alignment horizontal="left" vertical="center" wrapText="1"/>
    </xf>
    <xf numFmtId="0" fontId="15" fillId="0" borderId="44" xfId="3" applyFont="1" applyBorder="1" applyAlignment="1">
      <alignment horizontal="left" vertical="center" wrapText="1"/>
    </xf>
    <xf numFmtId="0" fontId="15" fillId="0" borderId="45" xfId="3" applyFont="1" applyBorder="1" applyAlignment="1">
      <alignment horizontal="left" vertical="center" wrapTex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21" xfId="3" applyFont="1" applyBorder="1" applyAlignment="1">
      <alignment horizontal="left" vertical="center" wrapText="1"/>
    </xf>
    <xf numFmtId="0" fontId="15" fillId="0" borderId="0" xfId="3" applyFont="1" applyAlignment="1">
      <alignment horizontal="left" vertical="center" wrapText="1"/>
    </xf>
    <xf numFmtId="0" fontId="15" fillId="0" borderId="103" xfId="3" applyFont="1" applyBorder="1" applyAlignment="1">
      <alignment horizontal="left" vertical="center" wrapText="1"/>
    </xf>
    <xf numFmtId="0" fontId="15" fillId="0" borderId="43" xfId="3" applyFont="1" applyBorder="1" applyAlignment="1">
      <alignment horizontal="left" vertical="top" wrapText="1"/>
    </xf>
    <xf numFmtId="0" fontId="15" fillId="0" borderId="104" xfId="3" applyFont="1" applyBorder="1" applyAlignment="1">
      <alignment horizontal="left" vertical="center" wrapText="1"/>
    </xf>
    <xf numFmtId="0" fontId="15" fillId="0" borderId="93" xfId="3" applyFont="1" applyBorder="1" applyAlignment="1">
      <alignment horizontal="left" vertical="center" wrapText="1"/>
    </xf>
    <xf numFmtId="0" fontId="15" fillId="0" borderId="82" xfId="3" applyFont="1" applyBorder="1" applyAlignment="1">
      <alignment horizontal="left" vertical="center" wrapText="1"/>
    </xf>
    <xf numFmtId="0" fontId="15" fillId="0" borderId="105" xfId="3" applyFont="1" applyBorder="1" applyAlignment="1">
      <alignment horizontal="left" vertical="center" wrapText="1"/>
    </xf>
    <xf numFmtId="0" fontId="28" fillId="0" borderId="31" xfId="3" applyFont="1" applyBorder="1" applyAlignment="1">
      <alignment vertical="center" wrapText="1"/>
    </xf>
    <xf numFmtId="0" fontId="28" fillId="0" borderId="32" xfId="3" applyFont="1" applyBorder="1" applyAlignment="1">
      <alignment vertical="center" wrapText="1"/>
    </xf>
    <xf numFmtId="0" fontId="28" fillId="0" borderId="20" xfId="3" applyFont="1" applyBorder="1" applyAlignment="1">
      <alignment vertical="center" wrapText="1"/>
    </xf>
    <xf numFmtId="0" fontId="28" fillId="0" borderId="18" xfId="3" applyFont="1" applyBorder="1" applyAlignment="1">
      <alignment vertical="center" wrapText="1"/>
    </xf>
    <xf numFmtId="0" fontId="28" fillId="0" borderId="44" xfId="3" applyFont="1" applyBorder="1" applyAlignment="1">
      <alignment vertical="center" wrapText="1"/>
    </xf>
    <xf numFmtId="0" fontId="28" fillId="0" borderId="45" xfId="3" applyFont="1" applyBorder="1" applyAlignment="1">
      <alignment vertical="center" wrapText="1"/>
    </xf>
    <xf numFmtId="0" fontId="28" fillId="0" borderId="7" xfId="3" applyFont="1" applyBorder="1" applyAlignment="1">
      <alignment horizontal="left" vertical="center" shrinkToFit="1"/>
    </xf>
    <xf numFmtId="0" fontId="28" fillId="0" borderId="104" xfId="3" applyFont="1" applyBorder="1" applyAlignment="1">
      <alignment horizontal="left" vertical="center" shrinkToFit="1"/>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2"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0" fontId="15" fillId="0" borderId="55" xfId="3" applyFont="1" applyBorder="1" applyAlignment="1">
      <alignment horizontal="left" vertical="top" shrinkToFi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176" fontId="30" fillId="0" borderId="37" xfId="3" applyNumberFormat="1" applyFont="1" applyBorder="1" applyAlignment="1">
      <alignment horizontal="center" vertical="center"/>
    </xf>
    <xf numFmtId="176" fontId="30" fillId="0" borderId="50" xfId="3" applyNumberFormat="1" applyFont="1" applyBorder="1" applyAlignment="1">
      <alignment horizontal="center" vertical="center"/>
    </xf>
    <xf numFmtId="176" fontId="30" fillId="0" borderId="42" xfId="3" applyNumberFormat="1" applyFont="1" applyBorder="1" applyAlignment="1">
      <alignment horizontal="center" vertical="center"/>
    </xf>
    <xf numFmtId="176" fontId="30" fillId="0" borderId="75" xfId="3" applyNumberFormat="1" applyFont="1" applyBorder="1" applyAlignment="1">
      <alignment horizontal="center" vertical="center"/>
    </xf>
    <xf numFmtId="49" fontId="30" fillId="0" borderId="37" xfId="3" applyNumberFormat="1" applyFont="1" applyBorder="1" applyAlignment="1">
      <alignment horizontal="center" vertical="center" wrapText="1"/>
    </xf>
    <xf numFmtId="49" fontId="30" fillId="0" borderId="42" xfId="3" applyNumberFormat="1" applyFont="1" applyBorder="1" applyAlignment="1">
      <alignment horizontal="center" vertical="center" wrapText="1"/>
    </xf>
    <xf numFmtId="176" fontId="30" fillId="0" borderId="37" xfId="3" applyNumberFormat="1" applyFont="1" applyBorder="1" applyAlignment="1">
      <alignment horizontal="center" vertical="center" wrapText="1"/>
    </xf>
    <xf numFmtId="176" fontId="29" fillId="0" borderId="37" xfId="3" applyNumberFormat="1" applyFont="1" applyBorder="1" applyAlignment="1">
      <alignment horizontal="center" vertical="center"/>
    </xf>
    <xf numFmtId="176" fontId="29" fillId="0" borderId="42" xfId="3" applyNumberFormat="1" applyFont="1" applyBorder="1" applyAlignment="1">
      <alignment horizontal="center" vertical="center"/>
    </xf>
    <xf numFmtId="176" fontId="29" fillId="0" borderId="50" xfId="3" applyNumberFormat="1" applyFont="1" applyBorder="1" applyAlignment="1">
      <alignment horizontal="center" vertical="center"/>
    </xf>
    <xf numFmtId="0" fontId="23" fillId="0" borderId="0" xfId="0" applyFont="1" applyAlignment="1">
      <alignment vertical="center" wrapText="1"/>
    </xf>
    <xf numFmtId="0" fontId="25" fillId="0" borderId="0" xfId="0" applyFont="1" applyAlignment="1" applyProtection="1">
      <alignment horizontal="right" vertical="center"/>
      <protection locked="0"/>
    </xf>
    <xf numFmtId="0" fontId="25" fillId="0" borderId="0" xfId="0" applyFont="1" applyAlignment="1" applyProtection="1">
      <alignment horizontal="left" vertical="center" indent="1"/>
      <protection locked="0"/>
    </xf>
    <xf numFmtId="0" fontId="25" fillId="0" borderId="0" xfId="0" applyFont="1" applyAlignment="1" applyProtection="1">
      <alignment horizontal="right" vertical="center" indent="1"/>
      <protection locked="0"/>
    </xf>
    <xf numFmtId="0" fontId="25" fillId="0" borderId="0" xfId="0" applyFont="1" applyAlignment="1" applyProtection="1">
      <alignment vertical="center" shrinkToFit="1"/>
      <protection locked="0"/>
    </xf>
    <xf numFmtId="0" fontId="25" fillId="0" borderId="0" xfId="0" applyFont="1" applyAlignment="1" applyProtection="1">
      <alignment horizontal="center" vertical="center" shrinkToFit="1"/>
      <protection locked="0"/>
    </xf>
    <xf numFmtId="0" fontId="31" fillId="0" borderId="10" xfId="0" applyFont="1" applyBorder="1" applyAlignment="1" applyProtection="1">
      <alignment vertical="center" wrapText="1"/>
      <protection locked="0"/>
    </xf>
    <xf numFmtId="0" fontId="31" fillId="0" borderId="11" xfId="0" applyFont="1" applyBorder="1" applyProtection="1">
      <alignment vertical="center"/>
      <protection locked="0"/>
    </xf>
    <xf numFmtId="0" fontId="31" fillId="0" borderId="85" xfId="0" applyFont="1" applyBorder="1" applyProtection="1">
      <alignment vertical="center"/>
      <protection locked="0"/>
    </xf>
    <xf numFmtId="0" fontId="25" fillId="0" borderId="2" xfId="0" applyFont="1" applyBorder="1" applyAlignment="1" applyProtection="1">
      <alignment horizontal="center" vertical="center"/>
      <protection locked="0"/>
    </xf>
    <xf numFmtId="0" fontId="25" fillId="0" borderId="11" xfId="0" applyFont="1" applyBorder="1" applyAlignment="1" applyProtection="1">
      <alignment horizontal="center" vertical="center"/>
      <protection locked="0"/>
    </xf>
    <xf numFmtId="0" fontId="25" fillId="0" borderId="12" xfId="0" applyFont="1" applyBorder="1" applyAlignment="1" applyProtection="1">
      <alignment horizontal="center" vertical="center"/>
      <protection locked="0"/>
    </xf>
    <xf numFmtId="0" fontId="25" fillId="0" borderId="10" xfId="0" applyFont="1" applyBorder="1" applyAlignment="1" applyProtection="1">
      <alignment horizontal="center" vertical="center"/>
      <protection locked="0"/>
    </xf>
    <xf numFmtId="0" fontId="25" fillId="0" borderId="85" xfId="0" applyFont="1" applyBorder="1" applyAlignment="1" applyProtection="1">
      <alignment horizontal="center" vertical="center"/>
      <protection locked="0"/>
    </xf>
    <xf numFmtId="0" fontId="25" fillId="0" borderId="19" xfId="0" applyFont="1" applyBorder="1" applyAlignment="1" applyProtection="1">
      <alignment horizontal="center" vertical="center"/>
      <protection locked="0"/>
    </xf>
    <xf numFmtId="0" fontId="25" fillId="0" borderId="14" xfId="0" applyFont="1" applyBorder="1" applyAlignment="1" applyProtection="1">
      <alignment horizontal="center" vertical="center"/>
      <protection locked="0"/>
    </xf>
    <xf numFmtId="0" fontId="25" fillId="0" borderId="15" xfId="0" applyFont="1" applyBorder="1" applyAlignment="1" applyProtection="1">
      <alignment horizontal="center" vertical="center"/>
      <protection locked="0"/>
    </xf>
    <xf numFmtId="179" fontId="32" fillId="0" borderId="13" xfId="2" applyNumberFormat="1" applyFont="1" applyBorder="1" applyAlignment="1" applyProtection="1">
      <alignment horizontal="right" vertical="center"/>
      <protection locked="0"/>
    </xf>
    <xf numFmtId="179" fontId="32" fillId="0" borderId="14" xfId="2" applyNumberFormat="1" applyFont="1" applyBorder="1" applyAlignment="1" applyProtection="1">
      <alignment horizontal="right" vertical="center"/>
      <protection locked="0"/>
    </xf>
    <xf numFmtId="179" fontId="32" fillId="0" borderId="15" xfId="2" applyNumberFormat="1" applyFont="1" applyBorder="1" applyAlignment="1" applyProtection="1">
      <alignment horizontal="right" vertical="center"/>
      <protection locked="0"/>
    </xf>
    <xf numFmtId="10" fontId="32" fillId="0" borderId="13" xfId="1" applyNumberFormat="1" applyFont="1" applyFill="1" applyBorder="1" applyProtection="1">
      <alignment vertical="center"/>
      <protection locked="0"/>
    </xf>
    <xf numFmtId="10" fontId="32" fillId="0" borderId="90" xfId="1" applyNumberFormat="1" applyFont="1" applyFill="1" applyBorder="1" applyProtection="1">
      <alignment vertical="center"/>
      <protection locked="0"/>
    </xf>
    <xf numFmtId="0" fontId="25" fillId="0" borderId="16" xfId="0" applyFont="1" applyBorder="1" applyAlignment="1" applyProtection="1">
      <alignment horizontal="center" vertical="center"/>
      <protection locked="0"/>
    </xf>
    <xf numFmtId="0" fontId="25" fillId="0" borderId="8" xfId="0" applyFont="1" applyBorder="1" applyAlignment="1" applyProtection="1">
      <alignment horizontal="center" vertical="center"/>
      <protection locked="0"/>
    </xf>
    <xf numFmtId="0" fontId="25" fillId="0" borderId="9" xfId="0" applyFont="1" applyBorder="1" applyAlignment="1" applyProtection="1">
      <alignment horizontal="center" vertical="center"/>
      <protection locked="0"/>
    </xf>
    <xf numFmtId="179" fontId="32" fillId="0" borderId="7" xfId="0" applyNumberFormat="1" applyFont="1" applyBorder="1" applyProtection="1">
      <alignment vertical="center"/>
      <protection locked="0"/>
    </xf>
    <xf numFmtId="179" fontId="32" fillId="0" borderId="8" xfId="0" applyNumberFormat="1" applyFont="1" applyBorder="1" applyProtection="1">
      <alignment vertical="center"/>
      <protection locked="0"/>
    </xf>
    <xf numFmtId="179" fontId="32" fillId="0" borderId="9" xfId="0" applyNumberFormat="1" applyFont="1" applyBorder="1" applyProtection="1">
      <alignment vertical="center"/>
      <protection locked="0"/>
    </xf>
    <xf numFmtId="10" fontId="32" fillId="0" borderId="7" xfId="1" applyNumberFormat="1" applyFont="1" applyFill="1" applyBorder="1" applyProtection="1">
      <alignment vertical="center"/>
      <protection locked="0"/>
    </xf>
    <xf numFmtId="10" fontId="32" fillId="0" borderId="91" xfId="1" applyNumberFormat="1" applyFont="1" applyFill="1" applyBorder="1" applyProtection="1">
      <alignment vertical="center"/>
      <protection locked="0"/>
    </xf>
    <xf numFmtId="0" fontId="25" fillId="0" borderId="86" xfId="0" applyFont="1" applyBorder="1" applyAlignment="1" applyProtection="1">
      <alignment horizontal="center" vertical="center"/>
      <protection locked="0"/>
    </xf>
    <xf numFmtId="0" fontId="25" fillId="0" borderId="87" xfId="0" applyFont="1" applyBorder="1" applyAlignment="1" applyProtection="1">
      <alignment horizontal="center" vertical="center"/>
      <protection locked="0"/>
    </xf>
    <xf numFmtId="0" fontId="25" fillId="0" borderId="88" xfId="0" applyFont="1" applyBorder="1" applyAlignment="1" applyProtection="1">
      <alignment horizontal="center" vertical="center"/>
      <protection locked="0"/>
    </xf>
    <xf numFmtId="179" fontId="32" fillId="0" borderId="89" xfId="0" applyNumberFormat="1" applyFont="1" applyBorder="1" applyProtection="1">
      <alignment vertical="center"/>
      <protection locked="0"/>
    </xf>
    <xf numFmtId="179" fontId="32" fillId="0" borderId="87" xfId="0" applyNumberFormat="1" applyFont="1" applyBorder="1" applyProtection="1">
      <alignment vertical="center"/>
      <protection locked="0"/>
    </xf>
    <xf numFmtId="179" fontId="32" fillId="0" borderId="88" xfId="0" applyNumberFormat="1" applyFont="1" applyBorder="1" applyProtection="1">
      <alignment vertical="center"/>
      <protection locked="0"/>
    </xf>
    <xf numFmtId="10" fontId="32" fillId="0" borderId="89" xfId="1" applyNumberFormat="1" applyFont="1" applyFill="1" applyBorder="1" applyProtection="1">
      <alignment vertical="center"/>
      <protection locked="0"/>
    </xf>
    <xf numFmtId="10" fontId="32" fillId="0" borderId="92" xfId="1" applyNumberFormat="1" applyFont="1" applyFill="1" applyBorder="1" applyProtection="1">
      <alignment vertical="center"/>
      <protection locked="0"/>
    </xf>
    <xf numFmtId="179" fontId="32" fillId="0" borderId="13" xfId="0" applyNumberFormat="1" applyFont="1" applyBorder="1" applyProtection="1">
      <alignment vertical="center"/>
      <protection locked="0"/>
    </xf>
    <xf numFmtId="179" fontId="32" fillId="0" borderId="14" xfId="0" applyNumberFormat="1" applyFont="1" applyBorder="1" applyProtection="1">
      <alignment vertical="center"/>
      <protection locked="0"/>
    </xf>
    <xf numFmtId="179" fontId="32" fillId="0" borderId="15" xfId="0" applyNumberFormat="1" applyFont="1" applyBorder="1" applyProtection="1">
      <alignment vertical="center"/>
      <protection locked="0"/>
    </xf>
    <xf numFmtId="10" fontId="32" fillId="0" borderId="13" xfId="0" applyNumberFormat="1" applyFont="1" applyBorder="1" applyProtection="1">
      <alignment vertical="center"/>
      <protection locked="0"/>
    </xf>
    <xf numFmtId="10" fontId="32" fillId="0" borderId="90" xfId="0" applyNumberFormat="1" applyFont="1" applyBorder="1" applyProtection="1">
      <alignment vertical="center"/>
      <protection locked="0"/>
    </xf>
    <xf numFmtId="0" fontId="25" fillId="0" borderId="95" xfId="0" applyFont="1" applyBorder="1" applyProtection="1">
      <alignment vertical="center"/>
      <protection locked="0"/>
    </xf>
    <xf numFmtId="0" fontId="25" fillId="0" borderId="96" xfId="0" applyFont="1" applyBorder="1" applyProtection="1">
      <alignment vertical="center"/>
      <protection locked="0"/>
    </xf>
    <xf numFmtId="0" fontId="25" fillId="2" borderId="16" xfId="0" applyFont="1" applyFill="1" applyBorder="1" applyAlignment="1" applyProtection="1">
      <alignment horizontal="center" vertical="center"/>
      <protection locked="0"/>
    </xf>
    <xf numFmtId="0" fontId="25" fillId="2" borderId="8" xfId="0" applyFont="1" applyFill="1" applyBorder="1" applyAlignment="1" applyProtection="1">
      <alignment horizontal="center" vertical="center"/>
      <protection locked="0"/>
    </xf>
    <xf numFmtId="0" fontId="25" fillId="2" borderId="9" xfId="0" applyFont="1" applyFill="1" applyBorder="1" applyAlignment="1" applyProtection="1">
      <alignment horizontal="center" vertical="center"/>
      <protection locked="0"/>
    </xf>
    <xf numFmtId="179" fontId="33" fillId="2" borderId="7" xfId="2" applyNumberFormat="1" applyFont="1" applyFill="1" applyBorder="1" applyAlignment="1" applyProtection="1">
      <alignment horizontal="right" vertical="center"/>
      <protection locked="0"/>
    </xf>
    <xf numFmtId="179" fontId="33" fillId="2" borderId="8" xfId="2" applyNumberFormat="1" applyFont="1" applyFill="1" applyBorder="1" applyAlignment="1" applyProtection="1">
      <alignment horizontal="right" vertical="center"/>
      <protection locked="0"/>
    </xf>
    <xf numFmtId="179" fontId="33" fillId="2" borderId="9" xfId="2" applyNumberFormat="1" applyFont="1" applyFill="1" applyBorder="1" applyAlignment="1" applyProtection="1">
      <alignment horizontal="right" vertical="center"/>
      <protection locked="0"/>
    </xf>
    <xf numFmtId="0" fontId="25" fillId="0" borderId="86" xfId="0" applyFont="1" applyBorder="1" applyAlignment="1" applyProtection="1">
      <alignment horizontal="right" vertical="center"/>
      <protection locked="0"/>
    </xf>
    <xf numFmtId="0" fontId="25" fillId="0" borderId="87" xfId="0" applyFont="1" applyBorder="1" applyAlignment="1" applyProtection="1">
      <alignment horizontal="right" vertical="center"/>
      <protection locked="0"/>
    </xf>
    <xf numFmtId="0" fontId="25" fillId="0" borderId="88" xfId="0" applyFont="1" applyBorder="1" applyAlignment="1" applyProtection="1">
      <alignment horizontal="right" vertical="center"/>
      <protection locked="0"/>
    </xf>
    <xf numFmtId="179" fontId="32" fillId="0" borderId="93" xfId="2" applyNumberFormat="1" applyFont="1" applyBorder="1" applyAlignment="1" applyProtection="1">
      <alignment vertical="center"/>
      <protection locked="0"/>
    </xf>
    <xf numFmtId="179" fontId="32" fillId="0" borderId="94" xfId="2" applyNumberFormat="1" applyFont="1" applyBorder="1" applyAlignment="1" applyProtection="1">
      <alignment vertical="center"/>
      <protection locked="0"/>
    </xf>
    <xf numFmtId="179" fontId="32" fillId="0" borderId="82" xfId="2" applyNumberFormat="1" applyFont="1" applyBorder="1" applyAlignment="1" applyProtection="1">
      <alignment vertical="center"/>
      <protection locked="0"/>
    </xf>
    <xf numFmtId="0" fontId="25" fillId="0" borderId="97" xfId="0" applyFont="1" applyBorder="1" applyProtection="1">
      <alignment vertical="center"/>
      <protection locked="0"/>
    </xf>
    <xf numFmtId="0" fontId="25" fillId="0" borderId="98" xfId="0" applyFont="1" applyBorder="1" applyProtection="1">
      <alignment vertical="center"/>
      <protection locked="0"/>
    </xf>
    <xf numFmtId="0" fontId="27" fillId="2" borderId="2" xfId="0" applyFont="1" applyFill="1" applyBorder="1" applyAlignment="1" applyProtection="1">
      <alignment horizontal="center" vertical="center"/>
      <protection locked="0"/>
    </xf>
    <xf numFmtId="0" fontId="27" fillId="2" borderId="11"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179" fontId="34" fillId="2" borderId="10" xfId="2" applyNumberFormat="1" applyFont="1" applyFill="1" applyBorder="1" applyAlignment="1" applyProtection="1">
      <alignment horizontal="right" vertical="center"/>
      <protection locked="0"/>
    </xf>
    <xf numFmtId="179" fontId="34" fillId="2" borderId="11" xfId="2" applyNumberFormat="1" applyFont="1" applyFill="1" applyBorder="1" applyAlignment="1" applyProtection="1">
      <alignment horizontal="right" vertical="center"/>
      <protection locked="0"/>
    </xf>
    <xf numFmtId="179" fontId="34" fillId="2" borderId="12" xfId="2" applyNumberFormat="1" applyFont="1" applyFill="1" applyBorder="1" applyAlignment="1" applyProtection="1">
      <alignment horizontal="right" vertical="center"/>
      <protection locked="0"/>
    </xf>
    <xf numFmtId="0" fontId="25" fillId="0" borderId="99" xfId="0" applyFont="1" applyBorder="1" applyProtection="1">
      <alignment vertical="center"/>
      <protection locked="0"/>
    </xf>
    <xf numFmtId="0" fontId="25" fillId="0" borderId="100" xfId="0" applyFont="1" applyBorder="1" applyProtection="1">
      <alignment vertical="center"/>
      <protection locked="0"/>
    </xf>
    <xf numFmtId="0" fontId="3" fillId="0" borderId="106" xfId="0" applyFont="1" applyBorder="1">
      <alignment vertical="center"/>
    </xf>
    <xf numFmtId="0" fontId="3" fillId="0" borderId="107" xfId="0" applyFont="1" applyBorder="1">
      <alignment vertical="center"/>
    </xf>
    <xf numFmtId="179" fontId="3" fillId="0" borderId="107" xfId="2" applyNumberFormat="1" applyFont="1" applyFill="1" applyBorder="1" applyAlignment="1" applyProtection="1">
      <alignment horizontal="right" vertical="center"/>
      <protection locked="0"/>
    </xf>
    <xf numFmtId="0" fontId="3" fillId="0" borderId="107" xfId="0" applyFont="1" applyBorder="1" applyProtection="1">
      <alignment vertical="center"/>
      <protection locked="0"/>
    </xf>
    <xf numFmtId="0" fontId="35" fillId="0" borderId="108" xfId="0" applyFont="1" applyBorder="1" applyProtection="1">
      <alignment vertical="center"/>
      <protection locked="0"/>
    </xf>
    <xf numFmtId="0" fontId="3" fillId="0" borderId="8" xfId="0" applyFont="1" applyBorder="1">
      <alignment vertical="center"/>
    </xf>
    <xf numFmtId="179" fontId="3" fillId="0" borderId="8" xfId="2" applyNumberFormat="1" applyFont="1" applyFill="1" applyBorder="1" applyAlignment="1" applyProtection="1">
      <alignment horizontal="right" vertical="center"/>
      <protection locked="0"/>
    </xf>
    <xf numFmtId="0" fontId="3" fillId="0" borderId="8" xfId="0" applyFont="1" applyBorder="1" applyProtection="1">
      <alignment vertical="center"/>
      <protection locked="0"/>
    </xf>
    <xf numFmtId="0" fontId="35" fillId="0" borderId="91" xfId="0" applyFont="1" applyBorder="1" applyProtection="1">
      <alignment vertical="center"/>
      <protection locked="0"/>
    </xf>
    <xf numFmtId="0" fontId="3" fillId="0" borderId="109" xfId="0" applyFont="1" applyBorder="1">
      <alignment vertical="center"/>
    </xf>
    <xf numFmtId="0" fontId="3" fillId="0" borderId="110" xfId="0" applyFont="1" applyBorder="1">
      <alignment vertical="center"/>
    </xf>
    <xf numFmtId="179" fontId="3" fillId="0" borderId="110" xfId="2" applyNumberFormat="1" applyFont="1" applyFill="1" applyBorder="1" applyAlignment="1" applyProtection="1">
      <alignment horizontal="right" vertical="center"/>
      <protection locked="0"/>
    </xf>
    <xf numFmtId="0" fontId="3" fillId="0" borderId="110" xfId="0" applyFont="1" applyBorder="1" applyProtection="1">
      <alignment vertical="center"/>
      <protection locked="0"/>
    </xf>
    <xf numFmtId="0" fontId="35" fillId="0" borderId="111" xfId="0" applyFont="1" applyBorder="1" applyProtection="1">
      <alignment vertical="center"/>
      <protection locked="0"/>
    </xf>
    <xf numFmtId="183" fontId="18" fillId="0" borderId="22" xfId="3" applyNumberFormat="1" applyFont="1" applyBorder="1" applyAlignment="1">
      <alignment horizontal="left" vertical="center" shrinkToFit="1"/>
    </xf>
    <xf numFmtId="0" fontId="7" fillId="0" borderId="5" xfId="0" applyFont="1" applyBorder="1">
      <alignment vertical="center"/>
    </xf>
    <xf numFmtId="0" fontId="36" fillId="0" borderId="19" xfId="0" applyFont="1" applyBorder="1" applyAlignment="1">
      <alignment horizontal="left" vertical="center"/>
    </xf>
    <xf numFmtId="0" fontId="36" fillId="0" borderId="14" xfId="0" applyFont="1" applyBorder="1" applyAlignment="1">
      <alignment horizontal="left" vertical="center"/>
    </xf>
    <xf numFmtId="0" fontId="36" fillId="0" borderId="14" xfId="0" applyFont="1" applyBorder="1" applyAlignment="1">
      <alignment horizontal="right" vertical="center"/>
    </xf>
    <xf numFmtId="0" fontId="36" fillId="0" borderId="90" xfId="0" applyFont="1" applyBorder="1" applyAlignment="1">
      <alignment horizontal="left" vertical="center"/>
    </xf>
    <xf numFmtId="0" fontId="36" fillId="0" borderId="16" xfId="0" applyFont="1" applyBorder="1" applyAlignment="1">
      <alignment horizontal="left" vertical="center"/>
    </xf>
    <xf numFmtId="0" fontId="36" fillId="0" borderId="8" xfId="0" applyFont="1" applyBorder="1" applyAlignment="1">
      <alignment horizontal="left" vertical="center"/>
    </xf>
    <xf numFmtId="0" fontId="36" fillId="0" borderId="8" xfId="0" applyFont="1" applyBorder="1" applyAlignment="1">
      <alignment horizontal="right" vertical="center"/>
    </xf>
    <xf numFmtId="0" fontId="36" fillId="0" borderId="91" xfId="0" applyFont="1" applyBorder="1" applyAlignment="1">
      <alignment horizontal="left" vertical="center"/>
    </xf>
    <xf numFmtId="0" fontId="36" fillId="0" borderId="86" xfId="0" applyFont="1" applyBorder="1" applyAlignment="1">
      <alignment horizontal="left" vertical="center"/>
    </xf>
    <xf numFmtId="0" fontId="36" fillId="0" borderId="87" xfId="0" applyFont="1" applyBorder="1" applyAlignment="1">
      <alignment horizontal="left" vertical="center"/>
    </xf>
    <xf numFmtId="0" fontId="36" fillId="0" borderId="87" xfId="0" applyFont="1" applyBorder="1" applyAlignment="1">
      <alignment horizontal="right" vertical="center"/>
    </xf>
    <xf numFmtId="0" fontId="36" fillId="0" borderId="92" xfId="0" applyFont="1" applyBorder="1" applyAlignment="1">
      <alignment horizontal="left" vertical="center"/>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8CE93A0-835D-4D78-A1D3-FC3979DE818E}"/>
            </a:ext>
          </a:extLst>
        </xdr:cNvPr>
        <xdr:cNvSpPr>
          <a:spLocks noChangeArrowheads="1"/>
        </xdr:cNvSpPr>
      </xdr:nvSpPr>
      <xdr:spPr bwMode="auto">
        <a:xfrm>
          <a:off x="1685925" y="2638425"/>
          <a:ext cx="5438775" cy="55245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pPr rtl="0"/>
          <a:r>
            <a:rPr lang="ja-JP" altLang="ja-JP" sz="1100" b="0" i="0" baseline="0">
              <a:solidFill>
                <a:schemeClr val="dk1"/>
              </a:solidFill>
              <a:effectLst/>
              <a:latin typeface="+mn-lt"/>
              <a:ea typeface="+mn-ea"/>
              <a:cs typeface="+mn-cs"/>
            </a:rPr>
            <a:t>・「材料費、労務費、法定福利費の事業主負担額、建退共制度の掛金、安全衛生経費」について、内数を</a:t>
          </a:r>
          <a:endParaRPr lang="ja-JP" altLang="ja-JP">
            <a:effectLst/>
          </a:endParaRPr>
        </a:p>
        <a:p>
          <a:pPr rtl="0"/>
          <a:r>
            <a:rPr lang="ja-JP" altLang="ja-JP" sz="1100" b="0" i="0" baseline="0">
              <a:solidFill>
                <a:schemeClr val="dk1"/>
              </a:solidFill>
              <a:effectLst/>
              <a:latin typeface="+mn-lt"/>
              <a:ea typeface="+mn-ea"/>
              <a:cs typeface="+mn-cs"/>
            </a:rPr>
            <a:t>　記載すること。</a:t>
          </a:r>
          <a:endParaRPr lang="ja-JP" altLang="ja-JP">
            <a:effectLst/>
          </a:endParaRPr>
        </a:p>
        <a:p>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xdr:col>
      <xdr:colOff>561975</xdr:colOff>
      <xdr:row>0</xdr:row>
      <xdr:rowOff>19050</xdr:rowOff>
    </xdr:from>
    <xdr:ext cx="957185" cy="425822"/>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695575" y="19050"/>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7</xdr:col>
      <xdr:colOff>57150</xdr:colOff>
      <xdr:row>0</xdr:row>
      <xdr:rowOff>95250</xdr:rowOff>
    </xdr:from>
    <xdr:to>
      <xdr:col>10</xdr:col>
      <xdr:colOff>28575</xdr:colOff>
      <xdr:row>2</xdr:row>
      <xdr:rowOff>114300</xdr:rowOff>
    </xdr:to>
    <xdr:sp macro="" textlink="">
      <xdr:nvSpPr>
        <xdr:cNvPr id="4" name="円形吹き出し 3">
          <a:extLst>
            <a:ext uri="{FF2B5EF4-FFF2-40B4-BE49-F238E27FC236}">
              <a16:creationId xmlns:a16="http://schemas.microsoft.com/office/drawing/2014/main" id="{00000000-0008-0000-0200-000004000000}"/>
            </a:ext>
          </a:extLst>
        </xdr:cNvPr>
        <xdr:cNvSpPr/>
      </xdr:nvSpPr>
      <xdr:spPr bwMode="auto">
        <a:xfrm>
          <a:off x="7877175" y="95250"/>
          <a:ext cx="1438275" cy="581025"/>
        </a:xfrm>
        <a:prstGeom prst="wedgeEllipseCallout">
          <a:avLst>
            <a:gd name="adj1" fmla="val 28836"/>
            <a:gd name="adj2" fmla="val 113319"/>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971550</xdr:colOff>
      <xdr:row>2</xdr:row>
      <xdr:rowOff>9525</xdr:rowOff>
    </xdr:from>
    <xdr:ext cx="2847975" cy="549928"/>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bwMode="auto">
        <a:xfrm>
          <a:off x="4914900" y="571500"/>
          <a:ext cx="2847975" cy="549928"/>
        </a:xfrm>
        <a:prstGeom prst="wedgeRoundRectCallout">
          <a:avLst>
            <a:gd name="adj1" fmla="val 53091"/>
            <a:gd name="adj2" fmla="val 118300"/>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457200</xdr:colOff>
      <xdr:row>6</xdr:row>
      <xdr:rowOff>171450</xdr:rowOff>
    </xdr:from>
    <xdr:to>
      <xdr:col>8</xdr:col>
      <xdr:colOff>409575</xdr:colOff>
      <xdr:row>8</xdr:row>
      <xdr:rowOff>28574</xdr:rowOff>
    </xdr:to>
    <xdr:sp macro="" textlink="">
      <xdr:nvSpPr>
        <xdr:cNvPr id="6" name="楕円 5">
          <a:extLst>
            <a:ext uri="{FF2B5EF4-FFF2-40B4-BE49-F238E27FC236}">
              <a16:creationId xmlns:a16="http://schemas.microsoft.com/office/drawing/2014/main" id="{00000000-0008-0000-0200-000006000000}"/>
            </a:ext>
          </a:extLst>
        </xdr:cNvPr>
        <xdr:cNvSpPr/>
      </xdr:nvSpPr>
      <xdr:spPr bwMode="auto">
        <a:xfrm>
          <a:off x="7772400" y="1609725"/>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285750</xdr:colOff>
      <xdr:row>11</xdr:row>
      <xdr:rowOff>19050</xdr:rowOff>
    </xdr:from>
    <xdr:to>
      <xdr:col>9</xdr:col>
      <xdr:colOff>676275</xdr:colOff>
      <xdr:row>13</xdr:row>
      <xdr:rowOff>0</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8105775" y="2638425"/>
          <a:ext cx="1171575"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1304925</xdr:colOff>
      <xdr:row>11</xdr:row>
      <xdr:rowOff>209550</xdr:rowOff>
    </xdr:from>
    <xdr:ext cx="2162175" cy="622854"/>
    <xdr:sp macro="" textlink="">
      <xdr:nvSpPr>
        <xdr:cNvPr id="8" name="四角形吹き出し 7">
          <a:extLst>
            <a:ext uri="{FF2B5EF4-FFF2-40B4-BE49-F238E27FC236}">
              <a16:creationId xmlns:a16="http://schemas.microsoft.com/office/drawing/2014/main" id="{00000000-0008-0000-0200-000008000000}"/>
            </a:ext>
          </a:extLst>
        </xdr:cNvPr>
        <xdr:cNvSpPr/>
      </xdr:nvSpPr>
      <xdr:spPr bwMode="auto">
        <a:xfrm>
          <a:off x="5248275" y="2828925"/>
          <a:ext cx="216217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９を採用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oneCellAnchor>
    <xdr:from>
      <xdr:col>1</xdr:col>
      <xdr:colOff>1509712</xdr:colOff>
      <xdr:row>27</xdr:row>
      <xdr:rowOff>142876</xdr:rowOff>
    </xdr:from>
    <xdr:ext cx="4876801" cy="1488908"/>
    <xdr:sp macro="" textlink="">
      <xdr:nvSpPr>
        <xdr:cNvPr id="9" name="角丸四角形吹き出し 8">
          <a:extLst>
            <a:ext uri="{FF2B5EF4-FFF2-40B4-BE49-F238E27FC236}">
              <a16:creationId xmlns:a16="http://schemas.microsoft.com/office/drawing/2014/main" id="{00000000-0008-0000-0200-000009000000}"/>
            </a:ext>
          </a:extLst>
        </xdr:cNvPr>
        <xdr:cNvSpPr/>
      </xdr:nvSpPr>
      <xdr:spPr bwMode="auto">
        <a:xfrm>
          <a:off x="1743075" y="6834189"/>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419100</xdr:colOff>
      <xdr:row>25</xdr:row>
      <xdr:rowOff>314325</xdr:rowOff>
    </xdr:from>
    <xdr:to>
      <xdr:col>8</xdr:col>
      <xdr:colOff>47624</xdr:colOff>
      <xdr:row>27</xdr:row>
      <xdr:rowOff>66675</xdr:rowOff>
    </xdr:to>
    <xdr:sp macro="" textlink="">
      <xdr:nvSpPr>
        <xdr:cNvPr id="10" name="楕円 9">
          <a:extLst>
            <a:ext uri="{FF2B5EF4-FFF2-40B4-BE49-F238E27FC236}">
              <a16:creationId xmlns:a16="http://schemas.microsoft.com/office/drawing/2014/main" id="{00000000-0008-0000-0200-00000A000000}"/>
            </a:ext>
          </a:extLst>
        </xdr:cNvPr>
        <xdr:cNvSpPr/>
      </xdr:nvSpPr>
      <xdr:spPr bwMode="auto">
        <a:xfrm>
          <a:off x="7734300" y="6334125"/>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771525</xdr:colOff>
      <xdr:row>37</xdr:row>
      <xdr:rowOff>0</xdr:rowOff>
    </xdr:from>
    <xdr:ext cx="2876549" cy="806237"/>
    <xdr:sp macro="" textlink="">
      <xdr:nvSpPr>
        <xdr:cNvPr id="11" name="四角形吹き出し 10">
          <a:extLst>
            <a:ext uri="{FF2B5EF4-FFF2-40B4-BE49-F238E27FC236}">
              <a16:creationId xmlns:a16="http://schemas.microsoft.com/office/drawing/2014/main" id="{00000000-0008-0000-0200-00000B000000}"/>
            </a:ext>
          </a:extLst>
        </xdr:cNvPr>
        <xdr:cNvSpPr/>
      </xdr:nvSpPr>
      <xdr:spPr bwMode="auto">
        <a:xfrm>
          <a:off x="4714875" y="9096375"/>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１を採用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３は採用しない）</a:t>
          </a:r>
        </a:p>
      </xdr:txBody>
    </xdr:sp>
    <xdr:clientData/>
  </xdr:oneCellAnchor>
  <xdr:twoCellAnchor>
    <xdr:from>
      <xdr:col>8</xdr:col>
      <xdr:colOff>57150</xdr:colOff>
      <xdr:row>32</xdr:row>
      <xdr:rowOff>180975</xdr:rowOff>
    </xdr:from>
    <xdr:to>
      <xdr:col>9</xdr:col>
      <xdr:colOff>676275</xdr:colOff>
      <xdr:row>36</xdr:row>
      <xdr:rowOff>47625</xdr:rowOff>
    </xdr:to>
    <xdr:sp macro="" textlink="">
      <xdr:nvSpPr>
        <xdr:cNvPr id="12" name="楕円 11">
          <a:extLst>
            <a:ext uri="{FF2B5EF4-FFF2-40B4-BE49-F238E27FC236}">
              <a16:creationId xmlns:a16="http://schemas.microsoft.com/office/drawing/2014/main" id="{00000000-0008-0000-0200-00000C000000}"/>
            </a:ext>
          </a:extLst>
        </xdr:cNvPr>
        <xdr:cNvSpPr/>
      </xdr:nvSpPr>
      <xdr:spPr bwMode="auto">
        <a:xfrm>
          <a:off x="8229600" y="8039100"/>
          <a:ext cx="1047750" cy="8572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95250</xdr:colOff>
      <xdr:row>50</xdr:row>
      <xdr:rowOff>209550</xdr:rowOff>
    </xdr:from>
    <xdr:ext cx="8067675" cy="992579"/>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342900" y="12220575"/>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oneCellAnchor>
    <xdr:from>
      <xdr:col>4</xdr:col>
      <xdr:colOff>581025</xdr:colOff>
      <xdr:row>63</xdr:row>
      <xdr:rowOff>171450</xdr:rowOff>
    </xdr:from>
    <xdr:ext cx="2876549" cy="622854"/>
    <xdr:sp macro="" textlink="">
      <xdr:nvSpPr>
        <xdr:cNvPr id="15" name="四角形吹き出し 14">
          <a:extLst>
            <a:ext uri="{FF2B5EF4-FFF2-40B4-BE49-F238E27FC236}">
              <a16:creationId xmlns:a16="http://schemas.microsoft.com/office/drawing/2014/main" id="{00000000-0008-0000-0200-00000F000000}"/>
            </a:ext>
          </a:extLst>
        </xdr:cNvPr>
        <xdr:cNvSpPr/>
      </xdr:nvSpPr>
      <xdr:spPr bwMode="auto">
        <a:xfrm>
          <a:off x="4524375" y="1527810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５に修正され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7</xdr:col>
      <xdr:colOff>285750</xdr:colOff>
      <xdr:row>65</xdr:row>
      <xdr:rowOff>228600</xdr:rowOff>
    </xdr:from>
    <xdr:to>
      <xdr:col>10</xdr:col>
      <xdr:colOff>38100</xdr:colOff>
      <xdr:row>67</xdr:row>
      <xdr:rowOff>0</xdr:rowOff>
    </xdr:to>
    <xdr:sp macro="" textlink="">
      <xdr:nvSpPr>
        <xdr:cNvPr id="16" name="楕円 15">
          <a:extLst>
            <a:ext uri="{FF2B5EF4-FFF2-40B4-BE49-F238E27FC236}">
              <a16:creationId xmlns:a16="http://schemas.microsoft.com/office/drawing/2014/main" id="{00000000-0008-0000-0200-000010000000}"/>
            </a:ext>
          </a:extLst>
        </xdr:cNvPr>
        <xdr:cNvSpPr/>
      </xdr:nvSpPr>
      <xdr:spPr bwMode="auto">
        <a:xfrm>
          <a:off x="8105775" y="15773400"/>
          <a:ext cx="1219200" cy="4000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81112"/>
          <a:ext cx="5361543"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9EB232-8D52-4F0B-B784-ED379D13A7D7}">
  <dimension ref="A1:N140"/>
  <sheetViews>
    <sheetView tabSelected="1" view="pageBreakPreview" zoomScaleNormal="100" zoomScaleSheetLayoutView="100" workbookViewId="0">
      <selection activeCell="H95" sqref="H95"/>
    </sheetView>
  </sheetViews>
  <sheetFormatPr defaultColWidth="9" defaultRowHeight="16.5" customHeight="1" x14ac:dyDescent="0.25"/>
  <cols>
    <col min="1" max="1" width="3.265625" style="9" customWidth="1"/>
    <col min="2" max="2" width="22.46484375" style="9" customWidth="1"/>
    <col min="3" max="3" width="2.265625" style="9" customWidth="1"/>
    <col min="4" max="4" width="23.73046875" style="9" customWidth="1"/>
    <col min="5" max="5" width="25.59765625" style="9" customWidth="1"/>
    <col min="6" max="6" width="18.59765625" style="9" customWidth="1"/>
    <col min="7" max="7" width="6.59765625" style="13" customWidth="1"/>
    <col min="8" max="8" width="4.59765625" style="13" customWidth="1"/>
    <col min="9" max="9" width="5.59765625" style="9" customWidth="1"/>
    <col min="10" max="10" width="9" style="9"/>
    <col min="11" max="11" width="0.73046875" style="9" customWidth="1"/>
    <col min="12" max="12" width="11.3984375" style="9" customWidth="1"/>
    <col min="13" max="15" width="9" style="9" customWidth="1"/>
    <col min="16" max="16384" width="9" style="9"/>
  </cols>
  <sheetData>
    <row r="1" spans="1:10" s="67" customFormat="1" ht="20.100000000000001" customHeight="1" x14ac:dyDescent="0.25">
      <c r="A1" s="66"/>
      <c r="F1" s="240" t="s">
        <v>87</v>
      </c>
      <c r="G1" s="240"/>
      <c r="H1" s="240"/>
      <c r="I1" s="240"/>
      <c r="J1" s="240"/>
    </row>
    <row r="2" spans="1:10" s="67" customFormat="1" ht="20.100000000000001" customHeight="1" x14ac:dyDescent="0.25">
      <c r="A2" s="66"/>
      <c r="G2" s="68"/>
      <c r="H2" s="68"/>
      <c r="I2" s="68"/>
      <c r="J2" s="68"/>
    </row>
    <row r="3" spans="1:10" s="67" customFormat="1" ht="20.100000000000001" customHeight="1" x14ac:dyDescent="0.25">
      <c r="A3" s="241" t="s">
        <v>109</v>
      </c>
      <c r="B3" s="241"/>
      <c r="C3" s="241"/>
      <c r="D3" s="241"/>
    </row>
    <row r="4" spans="1:10" s="67" customFormat="1" ht="20.100000000000001" customHeight="1" x14ac:dyDescent="0.25">
      <c r="A4" s="69"/>
      <c r="B4" s="69"/>
      <c r="C4" s="69"/>
      <c r="D4" s="69"/>
    </row>
    <row r="5" spans="1:10" s="67" customFormat="1" ht="20.100000000000001" customHeight="1" x14ac:dyDescent="0.25">
      <c r="A5" s="66"/>
      <c r="C5" s="68"/>
      <c r="D5" s="68"/>
      <c r="E5" s="242" t="s">
        <v>12</v>
      </c>
      <c r="F5" s="243"/>
      <c r="G5" s="243"/>
      <c r="H5" s="243"/>
      <c r="I5" s="243"/>
      <c r="J5" s="243"/>
    </row>
    <row r="6" spans="1:10" s="67" customFormat="1" ht="20.100000000000001" customHeight="1" x14ac:dyDescent="0.25">
      <c r="A6" s="66"/>
      <c r="C6" s="68"/>
      <c r="D6" s="68"/>
      <c r="E6" s="242" t="s">
        <v>6</v>
      </c>
      <c r="F6" s="243"/>
      <c r="G6" s="243"/>
      <c r="H6" s="243"/>
      <c r="I6" s="243"/>
      <c r="J6" s="243"/>
    </row>
    <row r="7" spans="1:10" s="67" customFormat="1" ht="20.100000000000001" customHeight="1" x14ac:dyDescent="0.25">
      <c r="A7" s="66"/>
      <c r="C7" s="66"/>
      <c r="D7" s="68"/>
      <c r="E7" s="242" t="s">
        <v>14</v>
      </c>
      <c r="F7" s="243"/>
      <c r="G7" s="243"/>
      <c r="H7" s="243"/>
      <c r="I7" s="243"/>
      <c r="J7" s="243"/>
    </row>
    <row r="8" spans="1:10" s="67" customFormat="1" ht="20.100000000000001" customHeight="1" x14ac:dyDescent="0.25">
      <c r="A8" s="66"/>
      <c r="C8" s="66"/>
      <c r="D8" s="68"/>
      <c r="E8" s="242" t="s">
        <v>99</v>
      </c>
      <c r="F8" s="243"/>
      <c r="G8" s="243"/>
      <c r="H8" s="243"/>
      <c r="I8" s="243"/>
      <c r="J8" s="244"/>
    </row>
    <row r="9" spans="1:10" s="67" customFormat="1" ht="20.100000000000001" customHeight="1" x14ac:dyDescent="0.25">
      <c r="A9" s="66"/>
      <c r="C9" s="70"/>
      <c r="E9" s="242" t="s">
        <v>22</v>
      </c>
      <c r="F9" s="243"/>
      <c r="G9" s="243"/>
      <c r="H9" s="243"/>
      <c r="I9" s="243"/>
      <c r="J9" s="244"/>
    </row>
    <row r="10" spans="1:10" s="67" customFormat="1" ht="20.100000000000001" customHeight="1" x14ac:dyDescent="0.25">
      <c r="A10" s="66"/>
    </row>
    <row r="11" spans="1:10" s="67" customFormat="1" ht="20.100000000000001" customHeight="1" x14ac:dyDescent="0.25">
      <c r="A11" s="66"/>
    </row>
    <row r="12" spans="1:10" s="67" customFormat="1" ht="20.100000000000001" customHeight="1" x14ac:dyDescent="0.25">
      <c r="A12" s="66"/>
    </row>
    <row r="13" spans="1:10" s="67" customFormat="1" ht="20.100000000000001" customHeight="1" thickBot="1" x14ac:dyDescent="0.3">
      <c r="A13" s="66"/>
    </row>
    <row r="14" spans="1:10" s="67" customFormat="1" ht="24.95" customHeight="1" thickBot="1" x14ac:dyDescent="0.3">
      <c r="A14" s="87" t="s">
        <v>89</v>
      </c>
      <c r="B14" s="88"/>
      <c r="C14" s="245" t="s">
        <v>146</v>
      </c>
      <c r="D14" s="246"/>
      <c r="E14" s="246"/>
      <c r="F14" s="246"/>
      <c r="G14" s="246"/>
      <c r="H14" s="246"/>
      <c r="I14" s="246"/>
      <c r="J14" s="247"/>
    </row>
    <row r="15" spans="1:10" s="67" customFormat="1" ht="24.95" customHeight="1" thickBot="1" x14ac:dyDescent="0.3">
      <c r="A15" s="87" t="s">
        <v>88</v>
      </c>
      <c r="B15" s="88"/>
      <c r="C15" s="89" t="s">
        <v>170</v>
      </c>
      <c r="D15" s="90"/>
      <c r="E15" s="90"/>
      <c r="F15" s="90"/>
      <c r="G15" s="90"/>
      <c r="H15" s="90"/>
      <c r="I15" s="90"/>
      <c r="J15" s="91"/>
    </row>
    <row r="16" spans="1:10" s="67" customFormat="1" ht="24.95" customHeight="1" thickBot="1" x14ac:dyDescent="0.3">
      <c r="A16" s="71"/>
      <c r="B16" s="72"/>
      <c r="C16" s="72"/>
      <c r="D16" s="72"/>
      <c r="E16" s="72"/>
      <c r="F16" s="72"/>
    </row>
    <row r="17" spans="1:10" s="71" customFormat="1" ht="24.95" customHeight="1" thickBot="1" x14ac:dyDescent="0.3">
      <c r="A17" s="248" t="s">
        <v>7</v>
      </c>
      <c r="B17" s="249"/>
      <c r="C17" s="249"/>
      <c r="D17" s="250"/>
      <c r="E17" s="251" t="s">
        <v>90</v>
      </c>
      <c r="F17" s="249"/>
      <c r="G17" s="249"/>
      <c r="H17" s="250"/>
      <c r="I17" s="251" t="s">
        <v>147</v>
      </c>
      <c r="J17" s="252"/>
    </row>
    <row r="18" spans="1:10" s="67" customFormat="1" ht="24.95" customHeight="1" x14ac:dyDescent="0.25">
      <c r="A18" s="253"/>
      <c r="B18" s="254"/>
      <c r="C18" s="254"/>
      <c r="D18" s="255"/>
      <c r="E18" s="256"/>
      <c r="F18" s="257"/>
      <c r="G18" s="257"/>
      <c r="H18" s="258"/>
      <c r="I18" s="259"/>
      <c r="J18" s="260"/>
    </row>
    <row r="19" spans="1:10" s="67" customFormat="1" ht="24.95" customHeight="1" x14ac:dyDescent="0.25">
      <c r="A19" s="261"/>
      <c r="B19" s="262"/>
      <c r="C19" s="262"/>
      <c r="D19" s="263"/>
      <c r="E19" s="264"/>
      <c r="F19" s="265"/>
      <c r="G19" s="265"/>
      <c r="H19" s="266"/>
      <c r="I19" s="267"/>
      <c r="J19" s="268"/>
    </row>
    <row r="20" spans="1:10" s="67" customFormat="1" ht="24.95" customHeight="1" x14ac:dyDescent="0.25">
      <c r="A20" s="261"/>
      <c r="B20" s="262"/>
      <c r="C20" s="262"/>
      <c r="D20" s="263"/>
      <c r="E20" s="264"/>
      <c r="F20" s="265"/>
      <c r="G20" s="265"/>
      <c r="H20" s="266"/>
      <c r="I20" s="267"/>
      <c r="J20" s="268"/>
    </row>
    <row r="21" spans="1:10" s="67" customFormat="1" ht="24.95" customHeight="1" x14ac:dyDescent="0.25">
      <c r="A21" s="261"/>
      <c r="B21" s="262"/>
      <c r="C21" s="262"/>
      <c r="D21" s="263"/>
      <c r="E21" s="264"/>
      <c r="F21" s="265"/>
      <c r="G21" s="265"/>
      <c r="H21" s="266"/>
      <c r="I21" s="267"/>
      <c r="J21" s="268"/>
    </row>
    <row r="22" spans="1:10" s="67" customFormat="1" ht="24.95" customHeight="1" x14ac:dyDescent="0.25">
      <c r="A22" s="261"/>
      <c r="B22" s="262"/>
      <c r="C22" s="262"/>
      <c r="D22" s="263"/>
      <c r="E22" s="264"/>
      <c r="F22" s="265"/>
      <c r="G22" s="265"/>
      <c r="H22" s="266"/>
      <c r="I22" s="267"/>
      <c r="J22" s="268"/>
    </row>
    <row r="23" spans="1:10" s="67" customFormat="1" ht="24.95" customHeight="1" x14ac:dyDescent="0.25">
      <c r="A23" s="261"/>
      <c r="B23" s="262"/>
      <c r="C23" s="262"/>
      <c r="D23" s="263"/>
      <c r="E23" s="264"/>
      <c r="F23" s="265"/>
      <c r="G23" s="265"/>
      <c r="H23" s="266"/>
      <c r="I23" s="267"/>
      <c r="J23" s="268"/>
    </row>
    <row r="24" spans="1:10" s="67" customFormat="1" ht="24.95" customHeight="1" x14ac:dyDescent="0.25">
      <c r="A24" s="261"/>
      <c r="B24" s="262"/>
      <c r="C24" s="262"/>
      <c r="D24" s="263"/>
      <c r="E24" s="264"/>
      <c r="F24" s="265"/>
      <c r="G24" s="265"/>
      <c r="H24" s="266"/>
      <c r="I24" s="267"/>
      <c r="J24" s="268"/>
    </row>
    <row r="25" spans="1:10" s="67" customFormat="1" ht="24.95" customHeight="1" x14ac:dyDescent="0.25">
      <c r="A25" s="261"/>
      <c r="B25" s="262"/>
      <c r="C25" s="262"/>
      <c r="D25" s="263"/>
      <c r="E25" s="264"/>
      <c r="F25" s="265"/>
      <c r="G25" s="265"/>
      <c r="H25" s="266"/>
      <c r="I25" s="267"/>
      <c r="J25" s="268"/>
    </row>
    <row r="26" spans="1:10" s="67" customFormat="1" ht="24.95" customHeight="1" x14ac:dyDescent="0.25">
      <c r="A26" s="261"/>
      <c r="B26" s="262"/>
      <c r="C26" s="262"/>
      <c r="D26" s="263"/>
      <c r="E26" s="264"/>
      <c r="F26" s="265"/>
      <c r="G26" s="265"/>
      <c r="H26" s="266"/>
      <c r="I26" s="267"/>
      <c r="J26" s="268"/>
    </row>
    <row r="27" spans="1:10" s="67" customFormat="1" ht="24.95" customHeight="1" x14ac:dyDescent="0.25">
      <c r="A27" s="261"/>
      <c r="B27" s="262"/>
      <c r="C27" s="262"/>
      <c r="D27" s="263"/>
      <c r="E27" s="264"/>
      <c r="F27" s="265"/>
      <c r="G27" s="265"/>
      <c r="H27" s="266"/>
      <c r="I27" s="267"/>
      <c r="J27" s="268"/>
    </row>
    <row r="28" spans="1:10" s="67" customFormat="1" ht="24.95" customHeight="1" x14ac:dyDescent="0.25">
      <c r="A28" s="261"/>
      <c r="B28" s="262"/>
      <c r="C28" s="262"/>
      <c r="D28" s="263"/>
      <c r="E28" s="264"/>
      <c r="F28" s="265"/>
      <c r="G28" s="265"/>
      <c r="H28" s="266"/>
      <c r="I28" s="267"/>
      <c r="J28" s="268"/>
    </row>
    <row r="29" spans="1:10" s="67" customFormat="1" ht="24.95" customHeight="1" x14ac:dyDescent="0.25">
      <c r="A29" s="261"/>
      <c r="B29" s="262"/>
      <c r="C29" s="262"/>
      <c r="D29" s="263"/>
      <c r="E29" s="264"/>
      <c r="F29" s="265"/>
      <c r="G29" s="265"/>
      <c r="H29" s="266"/>
      <c r="I29" s="267"/>
      <c r="J29" s="268"/>
    </row>
    <row r="30" spans="1:10" s="67" customFormat="1" ht="24.95" customHeight="1" x14ac:dyDescent="0.25">
      <c r="A30" s="261"/>
      <c r="B30" s="262"/>
      <c r="C30" s="262"/>
      <c r="D30" s="263"/>
      <c r="E30" s="264"/>
      <c r="F30" s="265"/>
      <c r="G30" s="265"/>
      <c r="H30" s="266"/>
      <c r="I30" s="267"/>
      <c r="J30" s="268"/>
    </row>
    <row r="31" spans="1:10" s="67" customFormat="1" ht="24.95" customHeight="1" x14ac:dyDescent="0.25">
      <c r="A31" s="261"/>
      <c r="B31" s="262"/>
      <c r="C31" s="262"/>
      <c r="D31" s="263"/>
      <c r="E31" s="264"/>
      <c r="F31" s="265"/>
      <c r="G31" s="265"/>
      <c r="H31" s="266"/>
      <c r="I31" s="267"/>
      <c r="J31" s="268"/>
    </row>
    <row r="32" spans="1:10" s="67" customFormat="1" ht="24.95" customHeight="1" x14ac:dyDescent="0.25">
      <c r="A32" s="261"/>
      <c r="B32" s="262"/>
      <c r="C32" s="262"/>
      <c r="D32" s="263"/>
      <c r="E32" s="264"/>
      <c r="F32" s="265"/>
      <c r="G32" s="265"/>
      <c r="H32" s="266"/>
      <c r="I32" s="267"/>
      <c r="J32" s="268"/>
    </row>
    <row r="33" spans="1:10" s="67" customFormat="1" ht="24.95" customHeight="1" x14ac:dyDescent="0.25">
      <c r="A33" s="261"/>
      <c r="B33" s="262"/>
      <c r="C33" s="262"/>
      <c r="D33" s="263"/>
      <c r="E33" s="264"/>
      <c r="F33" s="265"/>
      <c r="G33" s="265"/>
      <c r="H33" s="266"/>
      <c r="I33" s="267"/>
      <c r="J33" s="268"/>
    </row>
    <row r="34" spans="1:10" s="67" customFormat="1" ht="24.95" customHeight="1" x14ac:dyDescent="0.25">
      <c r="A34" s="261"/>
      <c r="B34" s="262"/>
      <c r="C34" s="262"/>
      <c r="D34" s="263"/>
      <c r="E34" s="264"/>
      <c r="F34" s="265"/>
      <c r="G34" s="265"/>
      <c r="H34" s="266"/>
      <c r="I34" s="267"/>
      <c r="J34" s="268"/>
    </row>
    <row r="35" spans="1:10" s="67" customFormat="1" ht="24.95" customHeight="1" x14ac:dyDescent="0.25">
      <c r="A35" s="261"/>
      <c r="B35" s="262"/>
      <c r="C35" s="262"/>
      <c r="D35" s="263"/>
      <c r="E35" s="264"/>
      <c r="F35" s="265"/>
      <c r="G35" s="265"/>
      <c r="H35" s="266"/>
      <c r="I35" s="267"/>
      <c r="J35" s="268"/>
    </row>
    <row r="36" spans="1:10" s="67" customFormat="1" ht="24.95" customHeight="1" x14ac:dyDescent="0.25">
      <c r="A36" s="261"/>
      <c r="B36" s="262"/>
      <c r="C36" s="262"/>
      <c r="D36" s="263"/>
      <c r="E36" s="264"/>
      <c r="F36" s="265"/>
      <c r="G36" s="265"/>
      <c r="H36" s="266"/>
      <c r="I36" s="267"/>
      <c r="J36" s="268"/>
    </row>
    <row r="37" spans="1:10" s="67" customFormat="1" ht="24.95" customHeight="1" thickBot="1" x14ac:dyDescent="0.3">
      <c r="A37" s="269"/>
      <c r="B37" s="270"/>
      <c r="C37" s="270"/>
      <c r="D37" s="271"/>
      <c r="E37" s="272"/>
      <c r="F37" s="273"/>
      <c r="G37" s="273"/>
      <c r="H37" s="274"/>
      <c r="I37" s="275"/>
      <c r="J37" s="276"/>
    </row>
    <row r="38" spans="1:10" s="67" customFormat="1" ht="24.95" customHeight="1" x14ac:dyDescent="0.25">
      <c r="A38" s="253" t="s">
        <v>91</v>
      </c>
      <c r="B38" s="254"/>
      <c r="C38" s="254"/>
      <c r="D38" s="255"/>
      <c r="E38" s="277"/>
      <c r="F38" s="278"/>
      <c r="G38" s="278"/>
      <c r="H38" s="279"/>
      <c r="I38" s="280" t="str">
        <f>IF(SUM(I18:J37)=0,"",SUM(I18:J37))</f>
        <v/>
      </c>
      <c r="J38" s="281"/>
    </row>
    <row r="39" spans="1:10" s="67" customFormat="1" ht="24.95" customHeight="1" x14ac:dyDescent="0.25">
      <c r="A39" s="261" t="s">
        <v>92</v>
      </c>
      <c r="B39" s="262"/>
      <c r="C39" s="262"/>
      <c r="D39" s="263"/>
      <c r="E39" s="264"/>
      <c r="F39" s="265"/>
      <c r="G39" s="265"/>
      <c r="H39" s="266"/>
      <c r="I39" s="282"/>
      <c r="J39" s="283"/>
    </row>
    <row r="40" spans="1:10" s="67" customFormat="1" ht="24.95" customHeight="1" x14ac:dyDescent="0.25">
      <c r="A40" s="284" t="s">
        <v>93</v>
      </c>
      <c r="B40" s="285"/>
      <c r="C40" s="285"/>
      <c r="D40" s="286"/>
      <c r="E40" s="287">
        <f>E38+E39</f>
        <v>0</v>
      </c>
      <c r="F40" s="288"/>
      <c r="G40" s="288"/>
      <c r="H40" s="289"/>
      <c r="I40" s="282"/>
      <c r="J40" s="283"/>
    </row>
    <row r="41" spans="1:10" s="67" customFormat="1" ht="24.95" customHeight="1" x14ac:dyDescent="0.25">
      <c r="A41" s="261" t="s">
        <v>94</v>
      </c>
      <c r="B41" s="262"/>
      <c r="C41" s="262"/>
      <c r="D41" s="263"/>
      <c r="E41" s="264"/>
      <c r="F41" s="265"/>
      <c r="G41" s="265"/>
      <c r="H41" s="266"/>
      <c r="I41" s="282"/>
      <c r="J41" s="283"/>
    </row>
    <row r="42" spans="1:10" s="67" customFormat="1" ht="24.95" customHeight="1" x14ac:dyDescent="0.25">
      <c r="A42" s="284" t="s">
        <v>95</v>
      </c>
      <c r="B42" s="285"/>
      <c r="C42" s="285"/>
      <c r="D42" s="286"/>
      <c r="E42" s="287">
        <f>E40+E41</f>
        <v>0</v>
      </c>
      <c r="F42" s="288"/>
      <c r="G42" s="288"/>
      <c r="H42" s="289"/>
      <c r="I42" s="282"/>
      <c r="J42" s="283"/>
    </row>
    <row r="43" spans="1:10" s="67" customFormat="1" ht="24.95" customHeight="1" x14ac:dyDescent="0.25">
      <c r="A43" s="261" t="s">
        <v>96</v>
      </c>
      <c r="B43" s="262"/>
      <c r="C43" s="262"/>
      <c r="D43" s="263"/>
      <c r="E43" s="264"/>
      <c r="F43" s="265"/>
      <c r="G43" s="265"/>
      <c r="H43" s="266"/>
      <c r="I43" s="282"/>
      <c r="J43" s="283"/>
    </row>
    <row r="44" spans="1:10" s="67" customFormat="1" ht="24.95" customHeight="1" x14ac:dyDescent="0.25">
      <c r="A44" s="284" t="s">
        <v>97</v>
      </c>
      <c r="B44" s="285"/>
      <c r="C44" s="285"/>
      <c r="D44" s="286"/>
      <c r="E44" s="287">
        <f>E40+E41+E43</f>
        <v>0</v>
      </c>
      <c r="F44" s="288"/>
      <c r="G44" s="288"/>
      <c r="H44" s="289"/>
      <c r="I44" s="282"/>
      <c r="J44" s="283"/>
    </row>
    <row r="45" spans="1:10" s="67" customFormat="1" ht="24.95" customHeight="1" thickBot="1" x14ac:dyDescent="0.3">
      <c r="A45" s="290" t="s">
        <v>13</v>
      </c>
      <c r="B45" s="291"/>
      <c r="C45" s="291"/>
      <c r="D45" s="292"/>
      <c r="E45" s="293"/>
      <c r="F45" s="294"/>
      <c r="G45" s="294"/>
      <c r="H45" s="295"/>
      <c r="I45" s="296"/>
      <c r="J45" s="297"/>
    </row>
    <row r="46" spans="1:10" s="67" customFormat="1" ht="24.95" customHeight="1" thickBot="1" x14ac:dyDescent="0.3">
      <c r="A46" s="298" t="s">
        <v>98</v>
      </c>
      <c r="B46" s="299"/>
      <c r="C46" s="299"/>
      <c r="D46" s="300"/>
      <c r="E46" s="301">
        <f>E42+E43+E45</f>
        <v>0</v>
      </c>
      <c r="F46" s="302"/>
      <c r="G46" s="302"/>
      <c r="H46" s="303"/>
      <c r="I46" s="304"/>
      <c r="J46" s="305"/>
    </row>
    <row r="47" spans="1:10" s="67" customFormat="1" ht="24.95" customHeight="1" x14ac:dyDescent="0.25">
      <c r="A47" s="306" t="s">
        <v>148</v>
      </c>
      <c r="B47" s="307"/>
      <c r="C47" s="307"/>
      <c r="D47" s="307"/>
      <c r="E47" s="307"/>
      <c r="F47" s="308"/>
      <c r="G47" s="308"/>
      <c r="H47" s="308"/>
      <c r="I47" s="309" t="s">
        <v>149</v>
      </c>
      <c r="J47" s="310"/>
    </row>
    <row r="48" spans="1:10" s="67" customFormat="1" ht="24.95" customHeight="1" x14ac:dyDescent="0.25">
      <c r="A48" s="85" t="s">
        <v>150</v>
      </c>
      <c r="B48" s="311"/>
      <c r="C48" s="311"/>
      <c r="D48" s="311"/>
      <c r="E48" s="311"/>
      <c r="F48" s="312"/>
      <c r="G48" s="312"/>
      <c r="H48" s="312"/>
      <c r="I48" s="313" t="s">
        <v>149</v>
      </c>
      <c r="J48" s="314"/>
    </row>
    <row r="49" spans="1:14" s="67" customFormat="1" ht="24.95" customHeight="1" x14ac:dyDescent="0.25">
      <c r="A49" s="85" t="s">
        <v>151</v>
      </c>
      <c r="B49" s="311"/>
      <c r="C49" s="311"/>
      <c r="D49" s="311"/>
      <c r="E49" s="311"/>
      <c r="F49" s="312"/>
      <c r="G49" s="312"/>
      <c r="H49" s="312"/>
      <c r="I49" s="313" t="s">
        <v>149</v>
      </c>
      <c r="J49" s="314"/>
    </row>
    <row r="50" spans="1:14" s="67" customFormat="1" ht="24.95" customHeight="1" x14ac:dyDescent="0.25">
      <c r="A50" s="85" t="s">
        <v>152</v>
      </c>
      <c r="B50" s="311"/>
      <c r="C50" s="311"/>
      <c r="D50" s="311"/>
      <c r="E50" s="311"/>
      <c r="F50" s="312"/>
      <c r="G50" s="312"/>
      <c r="H50" s="312"/>
      <c r="I50" s="313" t="s">
        <v>149</v>
      </c>
      <c r="J50" s="314"/>
    </row>
    <row r="51" spans="1:14" s="67" customFormat="1" ht="24.95" customHeight="1" thickBot="1" x14ac:dyDescent="0.3">
      <c r="A51" s="315" t="s">
        <v>153</v>
      </c>
      <c r="B51" s="316"/>
      <c r="C51" s="316"/>
      <c r="D51" s="316"/>
      <c r="E51" s="316"/>
      <c r="F51" s="317"/>
      <c r="G51" s="317"/>
      <c r="H51" s="317"/>
      <c r="I51" s="318" t="s">
        <v>149</v>
      </c>
      <c r="J51" s="319"/>
    </row>
    <row r="52" spans="1:14" ht="3.75" customHeight="1" x14ac:dyDescent="0.25"/>
    <row r="53" spans="1:14" ht="20.100000000000001" customHeight="1" x14ac:dyDescent="0.25">
      <c r="A53" s="86" t="s">
        <v>32</v>
      </c>
      <c r="B53" s="86"/>
      <c r="C53" s="86"/>
      <c r="D53" s="86"/>
      <c r="E53" s="86"/>
      <c r="F53" s="86"/>
      <c r="G53" s="86"/>
      <c r="H53" s="86"/>
      <c r="I53" s="86"/>
      <c r="J53" s="86"/>
    </row>
    <row r="54" spans="1:14" ht="15" customHeight="1" x14ac:dyDescent="0.25">
      <c r="C54" s="10"/>
      <c r="D54" s="10"/>
      <c r="E54" s="61" t="s">
        <v>33</v>
      </c>
      <c r="F54" s="113" t="str">
        <f>C14</f>
        <v>北部清掃工場新揚水ポンプ所（仮称）新築本体その他工事</v>
      </c>
      <c r="G54" s="113"/>
      <c r="H54" s="113"/>
      <c r="I54" s="113"/>
      <c r="J54" s="113"/>
      <c r="K54" s="62"/>
    </row>
    <row r="55" spans="1:14" ht="15" customHeight="1" x14ac:dyDescent="0.25">
      <c r="E55" s="61" t="s">
        <v>86</v>
      </c>
      <c r="F55" s="320">
        <f>F6</f>
        <v>0</v>
      </c>
      <c r="G55" s="320"/>
      <c r="H55" s="320"/>
      <c r="I55" s="320"/>
      <c r="J55" s="320"/>
      <c r="K55" s="62"/>
    </row>
    <row r="56" spans="1:14" ht="15" customHeight="1" x14ac:dyDescent="0.25">
      <c r="B56" s="9" t="s">
        <v>84</v>
      </c>
      <c r="G56" s="11"/>
      <c r="H56" s="11"/>
    </row>
    <row r="57" spans="1:14" ht="4.5" customHeight="1" x14ac:dyDescent="0.25">
      <c r="A57" s="12"/>
      <c r="B57" s="12"/>
      <c r="C57" s="12"/>
      <c r="D57" s="12"/>
      <c r="E57" s="12"/>
      <c r="F57" s="12"/>
      <c r="G57" s="12"/>
      <c r="H57" s="12"/>
      <c r="I57" s="13"/>
    </row>
    <row r="58" spans="1:14" ht="24.95" customHeight="1" x14ac:dyDescent="0.25">
      <c r="A58" s="167" t="s">
        <v>34</v>
      </c>
      <c r="B58" s="168"/>
      <c r="C58" s="169" t="s">
        <v>35</v>
      </c>
      <c r="D58" s="170"/>
      <c r="E58" s="170"/>
      <c r="F58" s="170"/>
      <c r="G58" s="14" t="s">
        <v>36</v>
      </c>
      <c r="H58" s="171" t="s">
        <v>37</v>
      </c>
      <c r="I58" s="172"/>
      <c r="J58" s="15" t="s">
        <v>38</v>
      </c>
      <c r="K58" s="64"/>
      <c r="M58" s="60" t="s">
        <v>39</v>
      </c>
      <c r="N58" s="60" t="s">
        <v>40</v>
      </c>
    </row>
    <row r="59" spans="1:14" ht="20.100000000000001" customHeight="1" x14ac:dyDescent="0.25">
      <c r="A59" s="173" t="s">
        <v>41</v>
      </c>
      <c r="B59" s="147" t="s">
        <v>154</v>
      </c>
      <c r="C59" s="124" t="s">
        <v>144</v>
      </c>
      <c r="D59" s="176"/>
      <c r="E59" s="177" t="s">
        <v>104</v>
      </c>
      <c r="F59" s="178"/>
      <c r="G59" s="16">
        <v>1.2</v>
      </c>
      <c r="H59" s="46"/>
      <c r="I59" s="108" t="str">
        <f>IF(AND(M59="",M60="",M61=""),"",MAX(M59:M61))</f>
        <v/>
      </c>
      <c r="J59" s="103"/>
      <c r="K59" s="13"/>
      <c r="M59" s="9" t="str">
        <f>IF(H59="","",G59)</f>
        <v/>
      </c>
    </row>
    <row r="60" spans="1:14" ht="20.100000000000001" customHeight="1" x14ac:dyDescent="0.25">
      <c r="A60" s="174"/>
      <c r="B60" s="148"/>
      <c r="C60" s="139"/>
      <c r="D60" s="140"/>
      <c r="E60" s="145" t="s">
        <v>105</v>
      </c>
      <c r="F60" s="146"/>
      <c r="G60" s="17">
        <v>0.6</v>
      </c>
      <c r="H60" s="47"/>
      <c r="I60" s="109"/>
      <c r="J60" s="104"/>
      <c r="K60" s="13"/>
      <c r="M60" s="9" t="str">
        <f>IF(H60="","",G60)</f>
        <v/>
      </c>
      <c r="N60" s="60" t="s">
        <v>42</v>
      </c>
    </row>
    <row r="61" spans="1:14" ht="20.100000000000001" customHeight="1" x14ac:dyDescent="0.25">
      <c r="A61" s="174"/>
      <c r="B61" s="154"/>
      <c r="C61" s="141"/>
      <c r="D61" s="142"/>
      <c r="E61" s="128" t="s">
        <v>106</v>
      </c>
      <c r="F61" s="129"/>
      <c r="G61" s="18">
        <v>0</v>
      </c>
      <c r="H61" s="48"/>
      <c r="I61" s="110"/>
      <c r="J61" s="105"/>
      <c r="K61" s="13"/>
      <c r="M61" s="9" t="str">
        <f>IF(H61="","",G61)</f>
        <v/>
      </c>
    </row>
    <row r="62" spans="1:14" ht="17.100000000000001" customHeight="1" x14ac:dyDescent="0.25">
      <c r="A62" s="174"/>
      <c r="B62" s="116" t="s">
        <v>111</v>
      </c>
      <c r="C62" s="98" t="s">
        <v>43</v>
      </c>
      <c r="D62" s="99"/>
      <c r="E62" s="99"/>
      <c r="F62" s="99"/>
      <c r="G62" s="16">
        <v>1.6</v>
      </c>
      <c r="H62" s="49"/>
      <c r="I62" s="100" t="str">
        <f>IF(AND(M62="",M63="",M64="",M65="",M66="",M67=""),"",MAX(M62:M67))</f>
        <v/>
      </c>
      <c r="J62" s="103"/>
      <c r="K62" s="13"/>
      <c r="M62" s="9" t="str">
        <f t="shared" ref="M62:M80" si="0">IF(H62="","",G62)</f>
        <v/>
      </c>
      <c r="N62" s="65">
        <v>1</v>
      </c>
    </row>
    <row r="63" spans="1:14" ht="17.100000000000001" customHeight="1" x14ac:dyDescent="0.25">
      <c r="A63" s="174"/>
      <c r="B63" s="126"/>
      <c r="C63" s="106" t="s">
        <v>44</v>
      </c>
      <c r="D63" s="107"/>
      <c r="E63" s="107"/>
      <c r="F63" s="107"/>
      <c r="G63" s="17">
        <v>1.2</v>
      </c>
      <c r="H63" s="50"/>
      <c r="I63" s="101"/>
      <c r="J63" s="104"/>
      <c r="K63" s="13"/>
      <c r="M63" s="9" t="str">
        <f t="shared" si="0"/>
        <v/>
      </c>
      <c r="N63" s="65">
        <v>2</v>
      </c>
    </row>
    <row r="64" spans="1:14" ht="17.100000000000001" customHeight="1" x14ac:dyDescent="0.25">
      <c r="A64" s="174"/>
      <c r="B64" s="179"/>
      <c r="C64" s="106" t="s">
        <v>45</v>
      </c>
      <c r="D64" s="107"/>
      <c r="E64" s="107"/>
      <c r="F64" s="107"/>
      <c r="G64" s="18">
        <v>0.9</v>
      </c>
      <c r="H64" s="50"/>
      <c r="I64" s="101"/>
      <c r="J64" s="104"/>
      <c r="K64" s="13"/>
      <c r="M64" s="9" t="str">
        <f t="shared" si="0"/>
        <v/>
      </c>
      <c r="N64" s="65">
        <v>3</v>
      </c>
    </row>
    <row r="65" spans="1:14" ht="17.100000000000001" customHeight="1" x14ac:dyDescent="0.25">
      <c r="A65" s="174"/>
      <c r="B65" s="179"/>
      <c r="C65" s="106" t="s">
        <v>46</v>
      </c>
      <c r="D65" s="107"/>
      <c r="E65" s="107"/>
      <c r="F65" s="107"/>
      <c r="G65" s="18">
        <v>0.6</v>
      </c>
      <c r="H65" s="50"/>
      <c r="I65" s="101"/>
      <c r="J65" s="104"/>
      <c r="K65" s="13"/>
      <c r="M65" s="9" t="str">
        <f t="shared" si="0"/>
        <v/>
      </c>
      <c r="N65" s="65">
        <v>4</v>
      </c>
    </row>
    <row r="66" spans="1:14" ht="17.100000000000001" customHeight="1" x14ac:dyDescent="0.25">
      <c r="A66" s="174"/>
      <c r="B66" s="179"/>
      <c r="C66" s="106" t="s">
        <v>47</v>
      </c>
      <c r="D66" s="107"/>
      <c r="E66" s="107"/>
      <c r="F66" s="107"/>
      <c r="G66" s="18">
        <v>0.3</v>
      </c>
      <c r="H66" s="50"/>
      <c r="I66" s="101"/>
      <c r="J66" s="104"/>
      <c r="K66" s="13"/>
      <c r="M66" s="9" t="str">
        <f t="shared" si="0"/>
        <v/>
      </c>
      <c r="N66" s="65">
        <v>5</v>
      </c>
    </row>
    <row r="67" spans="1:14" ht="17.100000000000001" customHeight="1" x14ac:dyDescent="0.25">
      <c r="A67" s="174"/>
      <c r="B67" s="127"/>
      <c r="C67" s="111" t="s">
        <v>48</v>
      </c>
      <c r="D67" s="112"/>
      <c r="E67" s="112"/>
      <c r="F67" s="112"/>
      <c r="G67" s="19">
        <v>0</v>
      </c>
      <c r="H67" s="51"/>
      <c r="I67" s="102"/>
      <c r="J67" s="105"/>
      <c r="K67" s="13"/>
      <c r="M67" s="9" t="str">
        <f t="shared" si="0"/>
        <v/>
      </c>
      <c r="N67" s="65">
        <v>6</v>
      </c>
    </row>
    <row r="68" spans="1:14" ht="18.95" customHeight="1" x14ac:dyDescent="0.25">
      <c r="A68" s="174"/>
      <c r="B68" s="147" t="s">
        <v>155</v>
      </c>
      <c r="C68" s="98" t="s">
        <v>50</v>
      </c>
      <c r="D68" s="99"/>
      <c r="E68" s="99"/>
      <c r="F68" s="99"/>
      <c r="G68" s="20">
        <v>0.6</v>
      </c>
      <c r="H68" s="46"/>
      <c r="I68" s="108" t="str">
        <f>IF(AND(M68="",M69=""),"",MAX(M68:M69))</f>
        <v/>
      </c>
      <c r="J68" s="103"/>
      <c r="K68" s="13"/>
      <c r="M68" s="9" t="str">
        <f t="shared" si="0"/>
        <v/>
      </c>
      <c r="N68" s="65">
        <v>7</v>
      </c>
    </row>
    <row r="69" spans="1:14" ht="18.95" customHeight="1" x14ac:dyDescent="0.25">
      <c r="A69" s="174"/>
      <c r="B69" s="154"/>
      <c r="C69" s="111" t="s">
        <v>51</v>
      </c>
      <c r="D69" s="112"/>
      <c r="E69" s="112"/>
      <c r="F69" s="112"/>
      <c r="G69" s="19">
        <v>0</v>
      </c>
      <c r="H69" s="52"/>
      <c r="I69" s="110"/>
      <c r="J69" s="105"/>
      <c r="K69" s="13"/>
      <c r="M69" s="9" t="str">
        <f t="shared" si="0"/>
        <v/>
      </c>
      <c r="N69" s="65">
        <v>8</v>
      </c>
    </row>
    <row r="70" spans="1:14" ht="17.100000000000001" customHeight="1" x14ac:dyDescent="0.25">
      <c r="A70" s="174"/>
      <c r="B70" s="136" t="s">
        <v>156</v>
      </c>
      <c r="C70" s="124" t="s">
        <v>112</v>
      </c>
      <c r="D70" s="125"/>
      <c r="E70" s="125"/>
      <c r="F70" s="125"/>
      <c r="G70" s="16">
        <v>0.6</v>
      </c>
      <c r="H70" s="57"/>
      <c r="I70" s="100" t="str">
        <f>IF(AND(M70="",M71="",M72=""),"",MAX(M70:M72))</f>
        <v/>
      </c>
      <c r="J70" s="103"/>
      <c r="K70" s="13"/>
      <c r="M70" s="9" t="str">
        <f t="shared" si="0"/>
        <v/>
      </c>
      <c r="N70" s="65">
        <v>9</v>
      </c>
    </row>
    <row r="71" spans="1:14" ht="17.100000000000001" customHeight="1" x14ac:dyDescent="0.25">
      <c r="A71" s="174"/>
      <c r="B71" s="137"/>
      <c r="C71" s="106" t="s">
        <v>113</v>
      </c>
      <c r="D71" s="107"/>
      <c r="E71" s="107"/>
      <c r="F71" s="107"/>
      <c r="G71" s="17">
        <v>0.3</v>
      </c>
      <c r="H71" s="58"/>
      <c r="I71" s="101"/>
      <c r="J71" s="104"/>
      <c r="K71" s="13"/>
      <c r="M71" s="9" t="str">
        <f t="shared" si="0"/>
        <v/>
      </c>
      <c r="N71" s="65">
        <v>10</v>
      </c>
    </row>
    <row r="72" spans="1:14" ht="17.100000000000001" customHeight="1" x14ac:dyDescent="0.25">
      <c r="A72" s="174"/>
      <c r="B72" s="138"/>
      <c r="C72" s="141" t="s">
        <v>61</v>
      </c>
      <c r="D72" s="151"/>
      <c r="E72" s="151"/>
      <c r="F72" s="151"/>
      <c r="G72" s="19">
        <v>0</v>
      </c>
      <c r="H72" s="59"/>
      <c r="I72" s="102"/>
      <c r="J72" s="105"/>
      <c r="K72" s="13"/>
      <c r="M72" s="9" t="str">
        <f t="shared" si="0"/>
        <v/>
      </c>
      <c r="N72" s="65">
        <v>11</v>
      </c>
    </row>
    <row r="73" spans="1:14" ht="17.100000000000001" customHeight="1" x14ac:dyDescent="0.25">
      <c r="A73" s="174"/>
      <c r="B73" s="147" t="s">
        <v>127</v>
      </c>
      <c r="C73" s="98" t="s">
        <v>115</v>
      </c>
      <c r="D73" s="99"/>
      <c r="E73" s="99"/>
      <c r="F73" s="153"/>
      <c r="G73" s="16">
        <v>0</v>
      </c>
      <c r="H73" s="46"/>
      <c r="I73" s="100" t="str">
        <f>IF(AND(H73="",H74="",H75="",H76="",H77="",H78=""),"",M73+M74+M75+M76+M77+M78)</f>
        <v/>
      </c>
      <c r="J73" s="103"/>
      <c r="K73" s="13"/>
      <c r="M73" s="9">
        <f>IF(H73="",0,G73)</f>
        <v>0</v>
      </c>
      <c r="N73" s="65">
        <v>12</v>
      </c>
    </row>
    <row r="74" spans="1:14" ht="17.100000000000001" customHeight="1" x14ac:dyDescent="0.25">
      <c r="A74" s="174"/>
      <c r="B74" s="137"/>
      <c r="C74" s="156" t="s">
        <v>128</v>
      </c>
      <c r="D74" s="157"/>
      <c r="E74" s="78" t="s">
        <v>116</v>
      </c>
      <c r="F74" s="79"/>
      <c r="G74" s="17">
        <v>0.8</v>
      </c>
      <c r="H74" s="47"/>
      <c r="I74" s="101"/>
      <c r="J74" s="104"/>
      <c r="K74" s="13"/>
      <c r="M74" s="9">
        <f>IF(H74="",0,G74)</f>
        <v>0</v>
      </c>
      <c r="N74" s="65">
        <v>10</v>
      </c>
    </row>
    <row r="75" spans="1:14" ht="17.100000000000001" customHeight="1" x14ac:dyDescent="0.25">
      <c r="A75" s="174"/>
      <c r="B75" s="137"/>
      <c r="C75" s="139"/>
      <c r="D75" s="140"/>
      <c r="E75" s="78" t="s">
        <v>117</v>
      </c>
      <c r="F75" s="79"/>
      <c r="G75" s="17">
        <v>0.5</v>
      </c>
      <c r="H75" s="47"/>
      <c r="I75" s="101"/>
      <c r="J75" s="104"/>
      <c r="K75" s="13"/>
      <c r="M75" s="9">
        <f t="shared" ref="M75:M78" si="1">IF(H75="",0,G75)</f>
        <v>0</v>
      </c>
      <c r="N75" s="65">
        <v>11</v>
      </c>
    </row>
    <row r="76" spans="1:14" ht="17.100000000000001" customHeight="1" x14ac:dyDescent="0.25">
      <c r="A76" s="174"/>
      <c r="B76" s="137"/>
      <c r="C76" s="139"/>
      <c r="D76" s="140"/>
      <c r="E76" s="78" t="s">
        <v>118</v>
      </c>
      <c r="F76" s="79"/>
      <c r="G76" s="17">
        <v>0.2</v>
      </c>
      <c r="H76" s="47"/>
      <c r="I76" s="101"/>
      <c r="J76" s="104"/>
      <c r="K76" s="13"/>
      <c r="M76" s="9">
        <f t="shared" si="1"/>
        <v>0</v>
      </c>
      <c r="N76" s="65">
        <v>12</v>
      </c>
    </row>
    <row r="77" spans="1:14" ht="30" customHeight="1" x14ac:dyDescent="0.25">
      <c r="A77" s="174"/>
      <c r="B77" s="137"/>
      <c r="C77" s="139"/>
      <c r="D77" s="140"/>
      <c r="E77" s="107" t="s">
        <v>119</v>
      </c>
      <c r="F77" s="155"/>
      <c r="G77" s="17">
        <v>-0.4</v>
      </c>
      <c r="H77" s="47"/>
      <c r="I77" s="101"/>
      <c r="J77" s="104"/>
      <c r="K77" s="13"/>
      <c r="M77" s="9">
        <f t="shared" si="1"/>
        <v>0</v>
      </c>
      <c r="N77" s="65"/>
    </row>
    <row r="78" spans="1:14" ht="30" customHeight="1" x14ac:dyDescent="0.25">
      <c r="A78" s="174"/>
      <c r="B78" s="154"/>
      <c r="C78" s="141"/>
      <c r="D78" s="142"/>
      <c r="E78" s="111" t="s">
        <v>120</v>
      </c>
      <c r="F78" s="158"/>
      <c r="G78" s="19">
        <v>-0.3</v>
      </c>
      <c r="H78" s="48"/>
      <c r="I78" s="102"/>
      <c r="J78" s="105"/>
      <c r="K78" s="13"/>
      <c r="M78" s="9">
        <f t="shared" si="1"/>
        <v>0</v>
      </c>
      <c r="N78" s="65"/>
    </row>
    <row r="79" spans="1:14" ht="19.5" customHeight="1" x14ac:dyDescent="0.25">
      <c r="A79" s="174"/>
      <c r="B79" s="180" t="s">
        <v>157</v>
      </c>
      <c r="C79" s="98" t="s">
        <v>52</v>
      </c>
      <c r="D79" s="99"/>
      <c r="E79" s="99"/>
      <c r="F79" s="99"/>
      <c r="G79" s="21" t="s">
        <v>53</v>
      </c>
      <c r="H79" s="53"/>
      <c r="I79" s="182" t="str">
        <f>IF(AND(M79="",M80=""),"",IF(M79="",M80,M79))</f>
        <v/>
      </c>
      <c r="J79" s="184"/>
      <c r="K79" s="63"/>
      <c r="M79" s="9" t="str">
        <f>IF(H79="","",H79*-0.1)</f>
        <v/>
      </c>
      <c r="N79" s="65"/>
    </row>
    <row r="80" spans="1:14" ht="17.100000000000001" customHeight="1" thickBot="1" x14ac:dyDescent="0.3">
      <c r="A80" s="174"/>
      <c r="B80" s="181"/>
      <c r="C80" s="139" t="s">
        <v>54</v>
      </c>
      <c r="D80" s="152"/>
      <c r="E80" s="152"/>
      <c r="F80" s="152"/>
      <c r="G80" s="18" t="s">
        <v>55</v>
      </c>
      <c r="H80" s="54"/>
      <c r="I80" s="183"/>
      <c r="J80" s="185"/>
      <c r="K80" s="63"/>
      <c r="M80" s="9" t="str">
        <f t="shared" si="0"/>
        <v/>
      </c>
    </row>
    <row r="81" spans="1:13" ht="20.100000000000001" customHeight="1" thickTop="1" x14ac:dyDescent="0.25">
      <c r="A81" s="175"/>
      <c r="B81" s="22" t="s">
        <v>56</v>
      </c>
      <c r="C81" s="23"/>
      <c r="D81" s="24"/>
      <c r="E81" s="24"/>
      <c r="F81" s="25"/>
      <c r="G81" s="26">
        <v>5.5</v>
      </c>
      <c r="H81" s="27"/>
      <c r="I81" s="45">
        <f>SUM(I59:I80)</f>
        <v>0</v>
      </c>
      <c r="J81" s="28"/>
      <c r="K81" s="13"/>
    </row>
    <row r="82" spans="1:13" ht="16.5" customHeight="1" x14ac:dyDescent="0.25">
      <c r="A82" s="120" t="s">
        <v>57</v>
      </c>
      <c r="B82" s="137" t="s">
        <v>158</v>
      </c>
      <c r="C82" s="139" t="s">
        <v>145</v>
      </c>
      <c r="D82" s="140"/>
      <c r="E82" s="143" t="s">
        <v>107</v>
      </c>
      <c r="F82" s="144"/>
      <c r="G82" s="20">
        <v>0.4</v>
      </c>
      <c r="H82" s="55"/>
      <c r="I82" s="109" t="str">
        <f>IF(AND(M82="",M83="",M84=""),"",MAX(M82:M84))</f>
        <v/>
      </c>
      <c r="J82" s="104"/>
      <c r="K82" s="13"/>
      <c r="M82" s="9" t="str">
        <f t="shared" ref="M82:M117" si="2">IF(H82="","",G82)</f>
        <v/>
      </c>
    </row>
    <row r="83" spans="1:13" ht="17.100000000000001" customHeight="1" x14ac:dyDescent="0.25">
      <c r="A83" s="120"/>
      <c r="B83" s="137"/>
      <c r="C83" s="139"/>
      <c r="D83" s="140"/>
      <c r="E83" s="145" t="s">
        <v>105</v>
      </c>
      <c r="F83" s="146"/>
      <c r="G83" s="17">
        <v>0.2</v>
      </c>
      <c r="H83" s="47"/>
      <c r="I83" s="109"/>
      <c r="J83" s="104"/>
      <c r="K83" s="13"/>
      <c r="M83" s="9" t="str">
        <f t="shared" si="2"/>
        <v/>
      </c>
    </row>
    <row r="84" spans="1:13" ht="16.5" customHeight="1" x14ac:dyDescent="0.25">
      <c r="A84" s="120"/>
      <c r="B84" s="137"/>
      <c r="C84" s="141"/>
      <c r="D84" s="142"/>
      <c r="E84" s="128" t="s">
        <v>106</v>
      </c>
      <c r="F84" s="129"/>
      <c r="G84" s="18">
        <v>0</v>
      </c>
      <c r="H84" s="56"/>
      <c r="I84" s="110"/>
      <c r="J84" s="105"/>
      <c r="K84" s="13"/>
      <c r="M84" s="9" t="str">
        <f t="shared" si="2"/>
        <v/>
      </c>
    </row>
    <row r="85" spans="1:13" ht="18" customHeight="1" x14ac:dyDescent="0.25">
      <c r="A85" s="120"/>
      <c r="B85" s="147" t="s">
        <v>122</v>
      </c>
      <c r="C85" s="98" t="s">
        <v>43</v>
      </c>
      <c r="D85" s="99"/>
      <c r="E85" s="99"/>
      <c r="F85" s="99"/>
      <c r="G85" s="16">
        <v>0.4</v>
      </c>
      <c r="H85" s="46"/>
      <c r="I85" s="108" t="str">
        <f>IF(AND(M85="",M86="",M87="",M88="",M89=""),"",MAX(M85:M89))</f>
        <v/>
      </c>
      <c r="J85" s="103"/>
      <c r="K85" s="13"/>
      <c r="M85" s="9" t="str">
        <f t="shared" si="2"/>
        <v/>
      </c>
    </row>
    <row r="86" spans="1:13" ht="18" customHeight="1" x14ac:dyDescent="0.25">
      <c r="A86" s="120"/>
      <c r="B86" s="148"/>
      <c r="C86" s="106" t="s">
        <v>44</v>
      </c>
      <c r="D86" s="107"/>
      <c r="E86" s="107"/>
      <c r="F86" s="107"/>
      <c r="G86" s="17">
        <v>0.3</v>
      </c>
      <c r="H86" s="47"/>
      <c r="I86" s="109"/>
      <c r="J86" s="104"/>
      <c r="K86" s="13"/>
      <c r="M86" s="9" t="str">
        <f t="shared" si="2"/>
        <v/>
      </c>
    </row>
    <row r="87" spans="1:13" ht="18" customHeight="1" x14ac:dyDescent="0.25">
      <c r="A87" s="120"/>
      <c r="B87" s="149"/>
      <c r="C87" s="106" t="s">
        <v>45</v>
      </c>
      <c r="D87" s="107"/>
      <c r="E87" s="107"/>
      <c r="F87" s="107"/>
      <c r="G87" s="18">
        <v>0.2</v>
      </c>
      <c r="H87" s="47"/>
      <c r="I87" s="109"/>
      <c r="J87" s="104"/>
      <c r="K87" s="13"/>
      <c r="M87" s="9" t="str">
        <f t="shared" si="2"/>
        <v/>
      </c>
    </row>
    <row r="88" spans="1:13" ht="18" customHeight="1" x14ac:dyDescent="0.25">
      <c r="A88" s="120"/>
      <c r="B88" s="149"/>
      <c r="C88" s="106" t="s">
        <v>46</v>
      </c>
      <c r="D88" s="107"/>
      <c r="E88" s="107"/>
      <c r="F88" s="107"/>
      <c r="G88" s="18">
        <v>0.1</v>
      </c>
      <c r="H88" s="47"/>
      <c r="I88" s="109"/>
      <c r="J88" s="104"/>
      <c r="K88" s="13"/>
      <c r="M88" s="9" t="str">
        <f t="shared" si="2"/>
        <v/>
      </c>
    </row>
    <row r="89" spans="1:13" ht="18" customHeight="1" x14ac:dyDescent="0.25">
      <c r="A89" s="120"/>
      <c r="B89" s="149"/>
      <c r="C89" s="111" t="s">
        <v>58</v>
      </c>
      <c r="D89" s="112"/>
      <c r="E89" s="112"/>
      <c r="F89" s="112"/>
      <c r="G89" s="18">
        <v>0</v>
      </c>
      <c r="H89" s="48"/>
      <c r="I89" s="110"/>
      <c r="J89" s="105"/>
      <c r="K89" s="13"/>
      <c r="M89" s="9" t="str">
        <f t="shared" si="2"/>
        <v/>
      </c>
    </row>
    <row r="90" spans="1:13" ht="17.100000000000001" customHeight="1" x14ac:dyDescent="0.25">
      <c r="A90" s="120"/>
      <c r="B90" s="136" t="s">
        <v>159</v>
      </c>
      <c r="C90" s="124" t="s">
        <v>160</v>
      </c>
      <c r="D90" s="125"/>
      <c r="E90" s="98" t="s">
        <v>161</v>
      </c>
      <c r="F90" s="153"/>
      <c r="G90" s="16">
        <v>0.4</v>
      </c>
      <c r="H90" s="57"/>
      <c r="I90" s="100" t="str">
        <f>IF(AND(M90="",M91="",M92="",M93="",M94=""),"",MAX(M90:M94))</f>
        <v/>
      </c>
      <c r="J90" s="103"/>
      <c r="K90" s="13"/>
      <c r="M90" s="9" t="str">
        <f>IF(H90="","",G90)</f>
        <v/>
      </c>
    </row>
    <row r="91" spans="1:13" ht="17.100000000000001" customHeight="1" x14ac:dyDescent="0.25">
      <c r="A91" s="120"/>
      <c r="B91" s="137"/>
      <c r="C91" s="139"/>
      <c r="D91" s="152"/>
      <c r="E91" s="106" t="s">
        <v>162</v>
      </c>
      <c r="F91" s="155"/>
      <c r="G91" s="20">
        <v>0.3</v>
      </c>
      <c r="H91" s="84"/>
      <c r="I91" s="101"/>
      <c r="J91" s="104"/>
      <c r="K91" s="13"/>
      <c r="M91" s="9" t="str">
        <f t="shared" ref="M91:M92" si="3">IF(H91="","",G91)</f>
        <v/>
      </c>
    </row>
    <row r="92" spans="1:13" ht="27" customHeight="1" x14ac:dyDescent="0.25">
      <c r="A92" s="120"/>
      <c r="B92" s="137"/>
      <c r="C92" s="139"/>
      <c r="D92" s="152"/>
      <c r="E92" s="106" t="s">
        <v>163</v>
      </c>
      <c r="F92" s="155"/>
      <c r="G92" s="20">
        <v>0.2</v>
      </c>
      <c r="H92" s="84"/>
      <c r="I92" s="101"/>
      <c r="J92" s="104"/>
      <c r="K92" s="13"/>
      <c r="M92" s="9" t="str">
        <f t="shared" si="3"/>
        <v/>
      </c>
    </row>
    <row r="93" spans="1:13" ht="17.100000000000001" customHeight="1" x14ac:dyDescent="0.25">
      <c r="A93" s="120"/>
      <c r="B93" s="137"/>
      <c r="C93" s="139"/>
      <c r="D93" s="152"/>
      <c r="E93" s="106" t="s">
        <v>164</v>
      </c>
      <c r="F93" s="155"/>
      <c r="G93" s="17">
        <v>0.1</v>
      </c>
      <c r="H93" s="58"/>
      <c r="I93" s="101"/>
      <c r="J93" s="104"/>
      <c r="K93" s="13"/>
      <c r="M93" s="9" t="str">
        <f t="shared" si="2"/>
        <v/>
      </c>
    </row>
    <row r="94" spans="1:13" ht="17.100000000000001" customHeight="1" x14ac:dyDescent="0.25">
      <c r="A94" s="120"/>
      <c r="B94" s="138"/>
      <c r="C94" s="141"/>
      <c r="D94" s="151"/>
      <c r="E94" s="111" t="s">
        <v>165</v>
      </c>
      <c r="F94" s="158"/>
      <c r="G94" s="19">
        <v>0</v>
      </c>
      <c r="H94" s="59"/>
      <c r="I94" s="102"/>
      <c r="J94" s="105"/>
      <c r="K94" s="13"/>
      <c r="M94" s="9" t="str">
        <f t="shared" si="2"/>
        <v/>
      </c>
    </row>
    <row r="95" spans="1:13" ht="18.95" customHeight="1" x14ac:dyDescent="0.25">
      <c r="A95" s="120"/>
      <c r="B95" s="136" t="s">
        <v>166</v>
      </c>
      <c r="C95" s="159" t="s">
        <v>143</v>
      </c>
      <c r="D95" s="160"/>
      <c r="E95" s="98" t="s">
        <v>167</v>
      </c>
      <c r="F95" s="153"/>
      <c r="G95" s="16">
        <v>0.3</v>
      </c>
      <c r="H95" s="57"/>
      <c r="I95" s="100" t="str">
        <f>IF(AND(M95="",M96="",M97=""),"",MAX(M95:M97))</f>
        <v/>
      </c>
      <c r="J95" s="103"/>
      <c r="K95" s="13"/>
      <c r="M95" s="9" t="str">
        <f t="shared" si="2"/>
        <v/>
      </c>
    </row>
    <row r="96" spans="1:13" ht="18.95" customHeight="1" x14ac:dyDescent="0.25">
      <c r="A96" s="120"/>
      <c r="B96" s="137"/>
      <c r="C96" s="161"/>
      <c r="D96" s="162"/>
      <c r="E96" s="106" t="s">
        <v>124</v>
      </c>
      <c r="F96" s="155"/>
      <c r="G96" s="17">
        <v>0.2</v>
      </c>
      <c r="H96" s="58"/>
      <c r="I96" s="101"/>
      <c r="J96" s="104"/>
      <c r="K96" s="13"/>
      <c r="M96" s="9" t="str">
        <f t="shared" si="2"/>
        <v/>
      </c>
    </row>
    <row r="97" spans="1:13" ht="18.95" customHeight="1" x14ac:dyDescent="0.25">
      <c r="A97" s="120"/>
      <c r="B97" s="138"/>
      <c r="C97" s="163"/>
      <c r="D97" s="164"/>
      <c r="E97" s="111" t="s">
        <v>142</v>
      </c>
      <c r="F97" s="158"/>
      <c r="G97" s="19">
        <v>0</v>
      </c>
      <c r="H97" s="59"/>
      <c r="I97" s="102"/>
      <c r="J97" s="105"/>
      <c r="K97" s="13"/>
      <c r="M97" s="9" t="str">
        <f t="shared" si="2"/>
        <v/>
      </c>
    </row>
    <row r="98" spans="1:13" ht="17.100000000000001" customHeight="1" x14ac:dyDescent="0.25">
      <c r="A98" s="120"/>
      <c r="B98" s="136" t="s">
        <v>168</v>
      </c>
      <c r="C98" s="124" t="s">
        <v>59</v>
      </c>
      <c r="D98" s="125"/>
      <c r="E98" s="125"/>
      <c r="F98" s="125"/>
      <c r="G98" s="16">
        <v>0.5</v>
      </c>
      <c r="H98" s="57"/>
      <c r="I98" s="100" t="str">
        <f>IF(AND(M98="",M99="",M100=""),"",MAX(M98:M100))</f>
        <v/>
      </c>
      <c r="J98" s="103"/>
      <c r="K98" s="13"/>
      <c r="M98" s="9" t="str">
        <f t="shared" si="2"/>
        <v/>
      </c>
    </row>
    <row r="99" spans="1:13" ht="17.100000000000001" customHeight="1" x14ac:dyDescent="0.25">
      <c r="A99" s="120"/>
      <c r="B99" s="137"/>
      <c r="C99" s="106" t="s">
        <v>60</v>
      </c>
      <c r="D99" s="107"/>
      <c r="E99" s="107"/>
      <c r="F99" s="107"/>
      <c r="G99" s="17">
        <v>0.2</v>
      </c>
      <c r="H99" s="58"/>
      <c r="I99" s="101"/>
      <c r="J99" s="104"/>
      <c r="K99" s="13"/>
      <c r="M99" s="9" t="str">
        <f t="shared" si="2"/>
        <v/>
      </c>
    </row>
    <row r="100" spans="1:13" ht="17.100000000000001" customHeight="1" thickBot="1" x14ac:dyDescent="0.3">
      <c r="A100" s="120"/>
      <c r="B100" s="138"/>
      <c r="C100" s="141" t="s">
        <v>61</v>
      </c>
      <c r="D100" s="151"/>
      <c r="E100" s="151"/>
      <c r="F100" s="151"/>
      <c r="G100" s="19">
        <v>0</v>
      </c>
      <c r="H100" s="59"/>
      <c r="I100" s="118"/>
      <c r="J100" s="150"/>
      <c r="K100" s="13"/>
      <c r="M100" s="9" t="str">
        <f t="shared" si="2"/>
        <v/>
      </c>
    </row>
    <row r="101" spans="1:13" ht="20.100000000000001" customHeight="1" thickTop="1" x14ac:dyDescent="0.25">
      <c r="A101" s="120"/>
      <c r="B101" s="29" t="s">
        <v>56</v>
      </c>
      <c r="C101" s="30"/>
      <c r="D101" s="31"/>
      <c r="E101" s="31"/>
      <c r="F101" s="32"/>
      <c r="G101" s="33">
        <v>2</v>
      </c>
      <c r="H101" s="34"/>
      <c r="I101" s="44">
        <f>SUM(I82:I100)</f>
        <v>0</v>
      </c>
      <c r="J101" s="35"/>
      <c r="K101" s="13"/>
    </row>
    <row r="102" spans="1:13" ht="30" customHeight="1" x14ac:dyDescent="0.25">
      <c r="A102" s="119" t="s">
        <v>62</v>
      </c>
      <c r="B102" s="121" t="s">
        <v>63</v>
      </c>
      <c r="C102" s="124" t="s">
        <v>64</v>
      </c>
      <c r="D102" s="125"/>
      <c r="E102" s="125"/>
      <c r="F102" s="125"/>
      <c r="G102" s="16">
        <v>0.8</v>
      </c>
      <c r="H102" s="46"/>
      <c r="I102" s="100" t="str">
        <f>IF(AND(M102="",M103="",M104=""),"",MAX(M102:M104))</f>
        <v/>
      </c>
      <c r="J102" s="103"/>
      <c r="K102" s="13"/>
      <c r="M102" s="9" t="str">
        <f t="shared" si="2"/>
        <v/>
      </c>
    </row>
    <row r="103" spans="1:13" ht="17.100000000000001" customHeight="1" x14ac:dyDescent="0.25">
      <c r="A103" s="120"/>
      <c r="B103" s="122"/>
      <c r="C103" s="106" t="s">
        <v>65</v>
      </c>
      <c r="D103" s="107"/>
      <c r="E103" s="107"/>
      <c r="F103" s="107"/>
      <c r="G103" s="36">
        <v>0.6</v>
      </c>
      <c r="H103" s="47"/>
      <c r="I103" s="101"/>
      <c r="J103" s="104"/>
      <c r="K103" s="13"/>
      <c r="M103" s="9" t="str">
        <f t="shared" si="2"/>
        <v/>
      </c>
    </row>
    <row r="104" spans="1:13" ht="17.100000000000001" customHeight="1" x14ac:dyDescent="0.25">
      <c r="A104" s="120"/>
      <c r="B104" s="123"/>
      <c r="C104" s="111" t="s">
        <v>66</v>
      </c>
      <c r="D104" s="112"/>
      <c r="E104" s="112"/>
      <c r="F104" s="112"/>
      <c r="G104" s="18">
        <v>0</v>
      </c>
      <c r="H104" s="48"/>
      <c r="I104" s="102"/>
      <c r="J104" s="105"/>
      <c r="K104" s="13"/>
      <c r="M104" s="9" t="str">
        <f t="shared" si="2"/>
        <v/>
      </c>
    </row>
    <row r="105" spans="1:13" ht="17.100000000000001" customHeight="1" x14ac:dyDescent="0.25">
      <c r="A105" s="120"/>
      <c r="B105" s="116" t="s">
        <v>67</v>
      </c>
      <c r="C105" s="98" t="s">
        <v>68</v>
      </c>
      <c r="D105" s="99"/>
      <c r="E105" s="99"/>
      <c r="F105" s="99"/>
      <c r="G105" s="16">
        <v>0.4</v>
      </c>
      <c r="H105" s="46"/>
      <c r="I105" s="100" t="str">
        <f>IF(AND(M105="",M106="",M107=""),"",MAX(M105:M107))</f>
        <v/>
      </c>
      <c r="J105" s="103"/>
      <c r="K105" s="13"/>
      <c r="M105" s="9" t="str">
        <f t="shared" si="2"/>
        <v/>
      </c>
    </row>
    <row r="106" spans="1:13" ht="32.25" customHeight="1" x14ac:dyDescent="0.25">
      <c r="A106" s="120"/>
      <c r="B106" s="126"/>
      <c r="C106" s="131" t="s">
        <v>69</v>
      </c>
      <c r="D106" s="132"/>
      <c r="E106" s="132"/>
      <c r="F106" s="132"/>
      <c r="G106" s="17">
        <v>0.2</v>
      </c>
      <c r="H106" s="47"/>
      <c r="I106" s="101"/>
      <c r="J106" s="104"/>
      <c r="K106" s="13"/>
      <c r="M106" s="9" t="str">
        <f t="shared" si="2"/>
        <v/>
      </c>
    </row>
    <row r="107" spans="1:13" ht="17.100000000000001" customHeight="1" x14ac:dyDescent="0.25">
      <c r="A107" s="120"/>
      <c r="B107" s="127"/>
      <c r="C107" s="111" t="s">
        <v>70</v>
      </c>
      <c r="D107" s="112"/>
      <c r="E107" s="112"/>
      <c r="F107" s="112"/>
      <c r="G107" s="19">
        <v>0</v>
      </c>
      <c r="H107" s="48"/>
      <c r="I107" s="102"/>
      <c r="J107" s="105"/>
      <c r="K107" s="13"/>
      <c r="M107" s="9" t="str">
        <f t="shared" si="2"/>
        <v/>
      </c>
    </row>
    <row r="108" spans="1:13" ht="17.100000000000001" customHeight="1" x14ac:dyDescent="0.25">
      <c r="A108" s="120"/>
      <c r="B108" s="133" t="s">
        <v>71</v>
      </c>
      <c r="C108" s="92" t="s">
        <v>108</v>
      </c>
      <c r="D108" s="93"/>
      <c r="E108" s="98" t="s">
        <v>125</v>
      </c>
      <c r="F108" s="99"/>
      <c r="G108" s="16">
        <v>0.3</v>
      </c>
      <c r="H108" s="46"/>
      <c r="I108" s="100" t="str">
        <f>IF(AND(M108="",M109="",M110="",M111=""),"",MAX(M108:M111))</f>
        <v/>
      </c>
      <c r="J108" s="103"/>
      <c r="K108" s="13"/>
      <c r="M108" s="9" t="str">
        <f t="shared" si="2"/>
        <v/>
      </c>
    </row>
    <row r="109" spans="1:13" ht="17.100000000000001" customHeight="1" x14ac:dyDescent="0.25">
      <c r="A109" s="120"/>
      <c r="B109" s="134"/>
      <c r="C109" s="94"/>
      <c r="D109" s="95"/>
      <c r="E109" s="106" t="s">
        <v>126</v>
      </c>
      <c r="F109" s="107"/>
      <c r="G109" s="17">
        <v>0.2</v>
      </c>
      <c r="H109" s="47"/>
      <c r="I109" s="101"/>
      <c r="J109" s="104"/>
      <c r="K109" s="13"/>
      <c r="M109" s="9" t="str">
        <f t="shared" si="2"/>
        <v/>
      </c>
    </row>
    <row r="110" spans="1:13" ht="17.100000000000001" customHeight="1" x14ac:dyDescent="0.25">
      <c r="A110" s="120"/>
      <c r="B110" s="134"/>
      <c r="C110" s="94"/>
      <c r="D110" s="95"/>
      <c r="E110" s="106" t="s">
        <v>72</v>
      </c>
      <c r="F110" s="107"/>
      <c r="G110" s="36">
        <v>0.1</v>
      </c>
      <c r="H110" s="47"/>
      <c r="I110" s="101"/>
      <c r="J110" s="104"/>
      <c r="K110" s="13"/>
      <c r="M110" s="9" t="str">
        <f t="shared" si="2"/>
        <v/>
      </c>
    </row>
    <row r="111" spans="1:13" ht="17.100000000000001" customHeight="1" x14ac:dyDescent="0.25">
      <c r="A111" s="120"/>
      <c r="B111" s="135"/>
      <c r="C111" s="96"/>
      <c r="D111" s="97"/>
      <c r="E111" s="128" t="s">
        <v>73</v>
      </c>
      <c r="F111" s="129"/>
      <c r="G111" s="19">
        <v>0</v>
      </c>
      <c r="H111" s="48"/>
      <c r="I111" s="102"/>
      <c r="J111" s="105"/>
      <c r="K111" s="13"/>
      <c r="M111" s="9" t="str">
        <f t="shared" si="2"/>
        <v/>
      </c>
    </row>
    <row r="112" spans="1:13" ht="17.100000000000001" customHeight="1" x14ac:dyDescent="0.25">
      <c r="A112" s="120"/>
      <c r="B112" s="130" t="s">
        <v>74</v>
      </c>
      <c r="C112" s="98" t="s">
        <v>75</v>
      </c>
      <c r="D112" s="99"/>
      <c r="E112" s="99"/>
      <c r="F112" s="99"/>
      <c r="G112" s="16">
        <v>0.5</v>
      </c>
      <c r="H112" s="46"/>
      <c r="I112" s="100" t="str">
        <f>IF(AND(M112="",M113=""),"",MAX(M112:M113))</f>
        <v/>
      </c>
      <c r="J112" s="103"/>
      <c r="K112" s="13"/>
      <c r="M112" s="9" t="str">
        <f t="shared" si="2"/>
        <v/>
      </c>
    </row>
    <row r="113" spans="1:13" ht="17.100000000000001" customHeight="1" x14ac:dyDescent="0.25">
      <c r="A113" s="120"/>
      <c r="B113" s="117"/>
      <c r="C113" s="111" t="s">
        <v>76</v>
      </c>
      <c r="D113" s="112"/>
      <c r="E113" s="112"/>
      <c r="F113" s="112"/>
      <c r="G113" s="19">
        <v>0</v>
      </c>
      <c r="H113" s="48"/>
      <c r="I113" s="102"/>
      <c r="J113" s="105"/>
      <c r="K113" s="13"/>
      <c r="M113" s="9" t="str">
        <f t="shared" si="2"/>
        <v/>
      </c>
    </row>
    <row r="114" spans="1:13" ht="17.100000000000001" customHeight="1" x14ac:dyDescent="0.25">
      <c r="A114" s="120"/>
      <c r="B114" s="116" t="s">
        <v>77</v>
      </c>
      <c r="C114" s="98" t="s">
        <v>78</v>
      </c>
      <c r="D114" s="99"/>
      <c r="E114" s="99"/>
      <c r="F114" s="99"/>
      <c r="G114" s="16">
        <v>0.4</v>
      </c>
      <c r="H114" s="46"/>
      <c r="I114" s="100" t="str">
        <f>IF(AND(M114="",M115=""),"",MAX(M114:M115))</f>
        <v/>
      </c>
      <c r="J114" s="103"/>
      <c r="K114" s="13"/>
      <c r="M114" s="9" t="str">
        <f t="shared" si="2"/>
        <v/>
      </c>
    </row>
    <row r="115" spans="1:13" ht="17.100000000000001" customHeight="1" x14ac:dyDescent="0.25">
      <c r="A115" s="120"/>
      <c r="B115" s="117"/>
      <c r="C115" s="111" t="s">
        <v>79</v>
      </c>
      <c r="D115" s="112"/>
      <c r="E115" s="112"/>
      <c r="F115" s="112"/>
      <c r="G115" s="19">
        <v>0</v>
      </c>
      <c r="H115" s="48"/>
      <c r="I115" s="102"/>
      <c r="J115" s="105"/>
      <c r="K115" s="13"/>
      <c r="M115" s="9" t="str">
        <f t="shared" si="2"/>
        <v/>
      </c>
    </row>
    <row r="116" spans="1:13" ht="17.100000000000001" customHeight="1" x14ac:dyDescent="0.25">
      <c r="A116" s="120"/>
      <c r="B116" s="116" t="s">
        <v>80</v>
      </c>
      <c r="C116" s="98" t="s">
        <v>81</v>
      </c>
      <c r="D116" s="99"/>
      <c r="E116" s="99"/>
      <c r="F116" s="99"/>
      <c r="G116" s="16">
        <v>0.1</v>
      </c>
      <c r="H116" s="46"/>
      <c r="I116" s="100" t="str">
        <f>IF(AND(M116="",M117=""),"",MAX(M116:M117))</f>
        <v/>
      </c>
      <c r="J116" s="103"/>
      <c r="K116" s="13"/>
      <c r="M116" s="9" t="str">
        <f t="shared" si="2"/>
        <v/>
      </c>
    </row>
    <row r="117" spans="1:13" ht="17.100000000000001" customHeight="1" thickBot="1" x14ac:dyDescent="0.3">
      <c r="A117" s="120"/>
      <c r="B117" s="117"/>
      <c r="C117" s="111" t="s">
        <v>82</v>
      </c>
      <c r="D117" s="112"/>
      <c r="E117" s="112"/>
      <c r="F117" s="112"/>
      <c r="G117" s="19">
        <v>0</v>
      </c>
      <c r="H117" s="54"/>
      <c r="I117" s="118"/>
      <c r="J117" s="105"/>
      <c r="K117" s="13"/>
      <c r="M117" s="9" t="str">
        <f t="shared" si="2"/>
        <v/>
      </c>
    </row>
    <row r="118" spans="1:13" ht="20.100000000000001" customHeight="1" thickTop="1" x14ac:dyDescent="0.25">
      <c r="A118" s="120"/>
      <c r="B118" s="29" t="s">
        <v>56</v>
      </c>
      <c r="C118" s="30"/>
      <c r="D118" s="31"/>
      <c r="E118" s="31"/>
      <c r="F118" s="32"/>
      <c r="G118" s="33">
        <v>2.5</v>
      </c>
      <c r="H118" s="37"/>
      <c r="I118" s="33">
        <f>SUM(I102:I117)</f>
        <v>0</v>
      </c>
      <c r="J118" s="35"/>
      <c r="K118" s="13"/>
    </row>
    <row r="119" spans="1:13" ht="23.1" customHeight="1" x14ac:dyDescent="0.25">
      <c r="A119" s="38"/>
      <c r="B119" s="115" t="s">
        <v>83</v>
      </c>
      <c r="C119" s="115"/>
      <c r="D119" s="115"/>
      <c r="E119" s="39"/>
      <c r="F119" s="40"/>
      <c r="G119" s="41">
        <v>10</v>
      </c>
      <c r="H119" s="42"/>
      <c r="I119" s="41">
        <f>SUM(I81,I101,I118)</f>
        <v>0</v>
      </c>
      <c r="J119" s="43" t="str">
        <f>IF(J81="","",SUM(J81,J101,J118))</f>
        <v/>
      </c>
    </row>
    <row r="120" spans="1:13" ht="3.75" customHeight="1" x14ac:dyDescent="0.25"/>
    <row r="121" spans="1:13" ht="20.25" customHeight="1" x14ac:dyDescent="0.25"/>
    <row r="122" spans="1:13" ht="20.25" customHeight="1" x14ac:dyDescent="0.25"/>
    <row r="123" spans="1:13" ht="20.25" customHeight="1" x14ac:dyDescent="0.25"/>
    <row r="124" spans="1:13" ht="20.25" customHeight="1" x14ac:dyDescent="0.25"/>
    <row r="125" spans="1:13" ht="20.25" customHeight="1" x14ac:dyDescent="0.25"/>
    <row r="126" spans="1:13" ht="20.25" customHeight="1" x14ac:dyDescent="0.25"/>
    <row r="127" spans="1:13" ht="20.25" customHeight="1" x14ac:dyDescent="0.25"/>
    <row r="128" spans="1:13"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20.25" customHeight="1" x14ac:dyDescent="0.25"/>
    <row r="135" ht="20.25" customHeight="1" x14ac:dyDescent="0.25"/>
    <row r="136" ht="20.25" customHeight="1" x14ac:dyDescent="0.25"/>
    <row r="137" ht="20.25" customHeight="1" x14ac:dyDescent="0.25"/>
    <row r="138" ht="20.25" customHeight="1" x14ac:dyDescent="0.25"/>
    <row r="139" ht="18.75" customHeight="1" x14ac:dyDescent="0.25"/>
    <row r="140" ht="18.75" customHeight="1" x14ac:dyDescent="0.25"/>
  </sheetData>
  <sheetProtection sheet="1" insertRows="0" selectLockedCells="1"/>
  <mergeCells count="227">
    <mergeCell ref="B119:D119"/>
    <mergeCell ref="B114:B115"/>
    <mergeCell ref="C114:F114"/>
    <mergeCell ref="I114:I115"/>
    <mergeCell ref="J114:J115"/>
    <mergeCell ref="C115:F115"/>
    <mergeCell ref="B116:B117"/>
    <mergeCell ref="C116:F116"/>
    <mergeCell ref="I116:I117"/>
    <mergeCell ref="J116:J117"/>
    <mergeCell ref="C117:F117"/>
    <mergeCell ref="E111:F111"/>
    <mergeCell ref="B112:B113"/>
    <mergeCell ref="C112:F112"/>
    <mergeCell ref="I112:I113"/>
    <mergeCell ref="J112:J113"/>
    <mergeCell ref="C113:F113"/>
    <mergeCell ref="J105:J107"/>
    <mergeCell ref="C106:F106"/>
    <mergeCell ref="C107:F107"/>
    <mergeCell ref="B108:B111"/>
    <mergeCell ref="C108:D111"/>
    <mergeCell ref="E108:F108"/>
    <mergeCell ref="I108:I111"/>
    <mergeCell ref="J108:J111"/>
    <mergeCell ref="E109:F109"/>
    <mergeCell ref="E110:F110"/>
    <mergeCell ref="A102:A118"/>
    <mergeCell ref="B102:B104"/>
    <mergeCell ref="C102:F102"/>
    <mergeCell ref="I102:I104"/>
    <mergeCell ref="J102:J104"/>
    <mergeCell ref="C103:F103"/>
    <mergeCell ref="C104:F104"/>
    <mergeCell ref="B105:B107"/>
    <mergeCell ref="C105:F105"/>
    <mergeCell ref="I105:I107"/>
    <mergeCell ref="B98:B100"/>
    <mergeCell ref="C98:F98"/>
    <mergeCell ref="I98:I100"/>
    <mergeCell ref="J98:J100"/>
    <mergeCell ref="C99:F99"/>
    <mergeCell ref="C100:F100"/>
    <mergeCell ref="B95:B97"/>
    <mergeCell ref="C95:D97"/>
    <mergeCell ref="E95:F95"/>
    <mergeCell ref="I95:I97"/>
    <mergeCell ref="J95:J97"/>
    <mergeCell ref="E96:F96"/>
    <mergeCell ref="E97:F97"/>
    <mergeCell ref="C89:F89"/>
    <mergeCell ref="B90:B94"/>
    <mergeCell ref="C90:D94"/>
    <mergeCell ref="E90:F90"/>
    <mergeCell ref="I90:I94"/>
    <mergeCell ref="J90:J94"/>
    <mergeCell ref="E91:F91"/>
    <mergeCell ref="E92:F92"/>
    <mergeCell ref="E93:F93"/>
    <mergeCell ref="E94:F94"/>
    <mergeCell ref="J82:J84"/>
    <mergeCell ref="E83:F83"/>
    <mergeCell ref="E84:F84"/>
    <mergeCell ref="B85:B89"/>
    <mergeCell ref="C85:F85"/>
    <mergeCell ref="I85:I89"/>
    <mergeCell ref="J85:J89"/>
    <mergeCell ref="C86:F86"/>
    <mergeCell ref="C87:F87"/>
    <mergeCell ref="C88:F88"/>
    <mergeCell ref="B79:B80"/>
    <mergeCell ref="C79:F79"/>
    <mergeCell ref="I79:I80"/>
    <mergeCell ref="J79:J80"/>
    <mergeCell ref="C80:F80"/>
    <mergeCell ref="A82:A101"/>
    <mergeCell ref="B82:B84"/>
    <mergeCell ref="C82:D84"/>
    <mergeCell ref="E82:F82"/>
    <mergeCell ref="I82:I84"/>
    <mergeCell ref="C72:F72"/>
    <mergeCell ref="B73:B78"/>
    <mergeCell ref="C73:F73"/>
    <mergeCell ref="I73:I78"/>
    <mergeCell ref="J73:J78"/>
    <mergeCell ref="C74:D78"/>
    <mergeCell ref="E77:F77"/>
    <mergeCell ref="E78:F78"/>
    <mergeCell ref="B68:B69"/>
    <mergeCell ref="C68:F68"/>
    <mergeCell ref="I68:I69"/>
    <mergeCell ref="J68:J69"/>
    <mergeCell ref="C69:F69"/>
    <mergeCell ref="B70:B72"/>
    <mergeCell ref="C70:F70"/>
    <mergeCell ref="I70:I72"/>
    <mergeCell ref="J70:J72"/>
    <mergeCell ref="C71:F71"/>
    <mergeCell ref="I62:I67"/>
    <mergeCell ref="J62:J67"/>
    <mergeCell ref="C63:F63"/>
    <mergeCell ref="C64:F64"/>
    <mergeCell ref="C65:F65"/>
    <mergeCell ref="C66:F66"/>
    <mergeCell ref="C67:F67"/>
    <mergeCell ref="A59:A81"/>
    <mergeCell ref="B59:B61"/>
    <mergeCell ref="C59:D61"/>
    <mergeCell ref="E59:F59"/>
    <mergeCell ref="I59:I61"/>
    <mergeCell ref="J59:J61"/>
    <mergeCell ref="E60:F60"/>
    <mergeCell ref="E61:F61"/>
    <mergeCell ref="B62:B67"/>
    <mergeCell ref="C62:F62"/>
    <mergeCell ref="F50:H50"/>
    <mergeCell ref="F51:H51"/>
    <mergeCell ref="A53:J53"/>
    <mergeCell ref="F54:J54"/>
    <mergeCell ref="F55:J55"/>
    <mergeCell ref="A58:B58"/>
    <mergeCell ref="C58:F58"/>
    <mergeCell ref="H58:I58"/>
    <mergeCell ref="A46:D46"/>
    <mergeCell ref="E46:H46"/>
    <mergeCell ref="I46:J46"/>
    <mergeCell ref="F47:H47"/>
    <mergeCell ref="F48:H48"/>
    <mergeCell ref="F49:H49"/>
    <mergeCell ref="A44:D44"/>
    <mergeCell ref="E44:H44"/>
    <mergeCell ref="I44:J44"/>
    <mergeCell ref="A45:D45"/>
    <mergeCell ref="E45:H45"/>
    <mergeCell ref="I45:J45"/>
    <mergeCell ref="A42:D42"/>
    <mergeCell ref="E42:H42"/>
    <mergeCell ref="I42:J42"/>
    <mergeCell ref="A43:D43"/>
    <mergeCell ref="E43:H43"/>
    <mergeCell ref="I43:J43"/>
    <mergeCell ref="A40:D40"/>
    <mergeCell ref="E40:H40"/>
    <mergeCell ref="I40:J40"/>
    <mergeCell ref="A41:D41"/>
    <mergeCell ref="E41:H41"/>
    <mergeCell ref="I41:J41"/>
    <mergeCell ref="A38:D38"/>
    <mergeCell ref="E38:H38"/>
    <mergeCell ref="I38:J38"/>
    <mergeCell ref="A39:D39"/>
    <mergeCell ref="E39:H39"/>
    <mergeCell ref="I39:J39"/>
    <mergeCell ref="A36:D36"/>
    <mergeCell ref="E36:H36"/>
    <mergeCell ref="I36:J36"/>
    <mergeCell ref="A37:D37"/>
    <mergeCell ref="E37:H37"/>
    <mergeCell ref="I37:J37"/>
    <mergeCell ref="A34:D34"/>
    <mergeCell ref="E34:H34"/>
    <mergeCell ref="I34:J34"/>
    <mergeCell ref="A35:D35"/>
    <mergeCell ref="E35:H35"/>
    <mergeCell ref="I35:J35"/>
    <mergeCell ref="A32:D32"/>
    <mergeCell ref="E32:H32"/>
    <mergeCell ref="I32:J32"/>
    <mergeCell ref="A33:D33"/>
    <mergeCell ref="E33:H33"/>
    <mergeCell ref="I33:J33"/>
    <mergeCell ref="A30:D30"/>
    <mergeCell ref="E30:H30"/>
    <mergeCell ref="I30:J30"/>
    <mergeCell ref="A31:D31"/>
    <mergeCell ref="E31:H31"/>
    <mergeCell ref="I31:J31"/>
    <mergeCell ref="A28:D28"/>
    <mergeCell ref="E28:H28"/>
    <mergeCell ref="I28:J28"/>
    <mergeCell ref="A29:D29"/>
    <mergeCell ref="E29:H29"/>
    <mergeCell ref="I29:J29"/>
    <mergeCell ref="A26:D26"/>
    <mergeCell ref="E26:H26"/>
    <mergeCell ref="I26:J26"/>
    <mergeCell ref="A27:D27"/>
    <mergeCell ref="E27:H27"/>
    <mergeCell ref="I27:J27"/>
    <mergeCell ref="A24:D24"/>
    <mergeCell ref="E24:H24"/>
    <mergeCell ref="I24:J24"/>
    <mergeCell ref="A25:D25"/>
    <mergeCell ref="E25:H25"/>
    <mergeCell ref="I25:J25"/>
    <mergeCell ref="A22:D22"/>
    <mergeCell ref="E22:H22"/>
    <mergeCell ref="I22:J22"/>
    <mergeCell ref="A23:D23"/>
    <mergeCell ref="E23:H23"/>
    <mergeCell ref="I23:J23"/>
    <mergeCell ref="A20:D20"/>
    <mergeCell ref="E20:H20"/>
    <mergeCell ref="I20:J20"/>
    <mergeCell ref="A21:D21"/>
    <mergeCell ref="E21:H21"/>
    <mergeCell ref="I21:J21"/>
    <mergeCell ref="A18:D18"/>
    <mergeCell ref="E18:H18"/>
    <mergeCell ref="I18:J18"/>
    <mergeCell ref="A19:D19"/>
    <mergeCell ref="E19:H19"/>
    <mergeCell ref="I19:J19"/>
    <mergeCell ref="F9:I9"/>
    <mergeCell ref="A14:B14"/>
    <mergeCell ref="C14:J14"/>
    <mergeCell ref="A15:B15"/>
    <mergeCell ref="C15:J15"/>
    <mergeCell ref="A17:D17"/>
    <mergeCell ref="E17:H17"/>
    <mergeCell ref="I17:J17"/>
    <mergeCell ref="F1:J1"/>
    <mergeCell ref="A3:D3"/>
    <mergeCell ref="F5:J5"/>
    <mergeCell ref="F6:J6"/>
    <mergeCell ref="F7:J7"/>
    <mergeCell ref="F8:I8"/>
  </mergeCells>
  <phoneticPr fontId="2"/>
  <dataValidations count="2">
    <dataValidation type="list" allowBlank="1" showInputMessage="1" showErrorMessage="1" sqref="H79" xr:uid="{C07A23D1-A78A-42E0-94FE-4615F1BD247C}">
      <formula1>$N$61:$N$79</formula1>
    </dataValidation>
    <dataValidation type="list" allowBlank="1" showInputMessage="1" showErrorMessage="1" sqref="H80 H102:H117 H59:H78 H82:H100" xr:uid="{A9297DC5-4F34-47B1-89BC-C74CE883D85E}">
      <formula1>$N$59:$N$60</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2" manualBreakCount="2">
    <brk id="52" max="10" man="1"/>
    <brk id="119"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8"/>
  <sheetViews>
    <sheetView view="pageBreakPreview" zoomScaleNormal="100" zoomScaleSheetLayoutView="100" workbookViewId="0">
      <selection activeCell="B51" sqref="B51"/>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224" t="s">
        <v>31</v>
      </c>
      <c r="F1" s="224"/>
    </row>
    <row r="2" spans="1:6" x14ac:dyDescent="0.25">
      <c r="A2" s="4" t="s">
        <v>109</v>
      </c>
    </row>
    <row r="3" spans="1:6" ht="20.100000000000001" customHeight="1" x14ac:dyDescent="0.25">
      <c r="C3" s="4"/>
      <c r="D3" s="4" t="s">
        <v>12</v>
      </c>
      <c r="E3" s="225" t="s">
        <v>18</v>
      </c>
      <c r="F3" s="225"/>
    </row>
    <row r="4" spans="1:6" ht="20.100000000000001" customHeight="1" x14ac:dyDescent="0.25">
      <c r="C4" s="4"/>
      <c r="D4" s="4" t="s">
        <v>6</v>
      </c>
      <c r="E4" s="225" t="s">
        <v>19</v>
      </c>
      <c r="F4" s="225"/>
    </row>
    <row r="5" spans="1:6" ht="20.100000000000001" customHeight="1" x14ac:dyDescent="0.25">
      <c r="C5" s="1"/>
      <c r="D5" s="4" t="s">
        <v>14</v>
      </c>
      <c r="E5" t="s">
        <v>20</v>
      </c>
      <c r="F5" s="1"/>
    </row>
    <row r="6" spans="1:6" ht="20.100000000000001" customHeight="1" x14ac:dyDescent="0.25">
      <c r="C6" s="1"/>
      <c r="D6" s="4" t="s">
        <v>15</v>
      </c>
      <c r="E6" s="4" t="s">
        <v>21</v>
      </c>
      <c r="F6" s="1"/>
    </row>
    <row r="7" spans="1:6" ht="23.25" customHeight="1" x14ac:dyDescent="0.25">
      <c r="A7" s="226" t="s">
        <v>23</v>
      </c>
      <c r="B7" s="226"/>
      <c r="C7" s="226"/>
      <c r="D7" t="s">
        <v>22</v>
      </c>
      <c r="E7" t="s">
        <v>21</v>
      </c>
      <c r="F7" s="1"/>
    </row>
    <row r="11" spans="1:6" ht="13.15" thickBot="1" x14ac:dyDescent="0.3"/>
    <row r="12" spans="1:6" ht="20.100000000000001" customHeight="1" thickBot="1" x14ac:dyDescent="0.3">
      <c r="A12" s="5" t="s">
        <v>5</v>
      </c>
      <c r="B12" s="227" t="s">
        <v>29</v>
      </c>
      <c r="C12" s="228"/>
      <c r="D12" s="228"/>
      <c r="E12" s="228"/>
      <c r="F12" s="228"/>
    </row>
    <row r="13" spans="1:6" ht="20.100000000000001" customHeight="1" thickBot="1" x14ac:dyDescent="0.3">
      <c r="A13" s="5" t="s">
        <v>0</v>
      </c>
      <c r="B13" s="222" t="s">
        <v>30</v>
      </c>
      <c r="C13" s="223"/>
      <c r="D13" s="223"/>
      <c r="E13" s="223"/>
      <c r="F13" s="223"/>
    </row>
    <row r="14" spans="1:6" ht="14.65" thickBot="1" x14ac:dyDescent="0.3">
      <c r="A14" s="2"/>
      <c r="B14" s="6"/>
      <c r="C14" s="6"/>
      <c r="D14" s="6"/>
      <c r="E14" s="6"/>
      <c r="F14" s="6"/>
    </row>
    <row r="15" spans="1:6" s="2" customFormat="1" ht="20.100000000000001" customHeight="1" thickBot="1" x14ac:dyDescent="0.3">
      <c r="A15" s="215" t="s">
        <v>7</v>
      </c>
      <c r="B15" s="216"/>
      <c r="C15" s="217" t="s">
        <v>4</v>
      </c>
      <c r="D15" s="218"/>
      <c r="E15" s="216"/>
      <c r="F15" s="3" t="s">
        <v>17</v>
      </c>
    </row>
    <row r="16" spans="1:6" ht="20.100000000000001" customHeight="1" x14ac:dyDescent="0.25">
      <c r="A16" s="213" t="s">
        <v>28</v>
      </c>
      <c r="B16" s="214"/>
      <c r="C16" s="219">
        <v>2400000</v>
      </c>
      <c r="D16" s="220"/>
      <c r="E16" s="221"/>
      <c r="F16" s="7">
        <v>0.24</v>
      </c>
    </row>
    <row r="17" spans="1:6" ht="20.100000000000001" customHeight="1" x14ac:dyDescent="0.25">
      <c r="A17" s="213" t="s">
        <v>24</v>
      </c>
      <c r="B17" s="214"/>
      <c r="C17" s="203">
        <v>2000000</v>
      </c>
      <c r="D17" s="204"/>
      <c r="E17" s="205"/>
      <c r="F17" s="8">
        <v>0.2</v>
      </c>
    </row>
    <row r="18" spans="1:6" ht="20.100000000000001" customHeight="1" x14ac:dyDescent="0.25">
      <c r="A18" s="213" t="s">
        <v>25</v>
      </c>
      <c r="B18" s="214"/>
      <c r="C18" s="203">
        <v>3200000</v>
      </c>
      <c r="D18" s="204"/>
      <c r="E18" s="205"/>
      <c r="F18" s="8">
        <v>0.33</v>
      </c>
    </row>
    <row r="19" spans="1:6" ht="20.100000000000001" customHeight="1" x14ac:dyDescent="0.25">
      <c r="A19" s="213" t="s">
        <v>26</v>
      </c>
      <c r="B19" s="214"/>
      <c r="C19" s="203">
        <v>2000000</v>
      </c>
      <c r="D19" s="204"/>
      <c r="E19" s="205"/>
      <c r="F19" s="8">
        <v>0.2</v>
      </c>
    </row>
    <row r="20" spans="1:6" ht="20.100000000000001" customHeight="1" x14ac:dyDescent="0.25">
      <c r="A20" s="206" t="s">
        <v>27</v>
      </c>
      <c r="B20" s="207"/>
      <c r="C20" s="203">
        <v>300000</v>
      </c>
      <c r="D20" s="204"/>
      <c r="E20" s="205"/>
      <c r="F20" s="8">
        <v>0.03</v>
      </c>
    </row>
    <row r="21" spans="1:6" ht="20.100000000000001" customHeight="1" x14ac:dyDescent="0.25">
      <c r="A21" s="206"/>
      <c r="B21" s="207"/>
      <c r="C21" s="203"/>
      <c r="D21" s="204"/>
      <c r="E21" s="205"/>
      <c r="F21" s="8"/>
    </row>
    <row r="22" spans="1:6" ht="20.100000000000001" customHeight="1" x14ac:dyDescent="0.25">
      <c r="A22" s="206"/>
      <c r="B22" s="207"/>
      <c r="C22" s="203"/>
      <c r="D22" s="204"/>
      <c r="E22" s="205"/>
      <c r="F22" s="8"/>
    </row>
    <row r="23" spans="1:6" ht="20.100000000000001" customHeight="1" x14ac:dyDescent="0.25">
      <c r="A23" s="206"/>
      <c r="B23" s="207"/>
      <c r="C23" s="203"/>
      <c r="D23" s="204"/>
      <c r="E23" s="205"/>
      <c r="F23" s="8"/>
    </row>
    <row r="24" spans="1:6" ht="20.100000000000001" customHeight="1" x14ac:dyDescent="0.25">
      <c r="A24" s="206"/>
      <c r="B24" s="207"/>
      <c r="C24" s="203"/>
      <c r="D24" s="204"/>
      <c r="E24" s="205"/>
      <c r="F24" s="8"/>
    </row>
    <row r="25" spans="1:6" ht="20.100000000000001" customHeight="1" x14ac:dyDescent="0.25">
      <c r="A25" s="206"/>
      <c r="B25" s="207"/>
      <c r="C25" s="203"/>
      <c r="D25" s="204"/>
      <c r="E25" s="205"/>
      <c r="F25" s="8"/>
    </row>
    <row r="26" spans="1:6" ht="20.100000000000001" customHeight="1" x14ac:dyDescent="0.25">
      <c r="A26" s="206"/>
      <c r="B26" s="207"/>
      <c r="C26" s="203"/>
      <c r="D26" s="204"/>
      <c r="E26" s="205"/>
      <c r="F26" s="8"/>
    </row>
    <row r="27" spans="1:6" ht="20.100000000000001" customHeight="1" x14ac:dyDescent="0.25">
      <c r="A27" s="206"/>
      <c r="B27" s="207"/>
      <c r="C27" s="203"/>
      <c r="D27" s="204"/>
      <c r="E27" s="205"/>
      <c r="F27" s="8"/>
    </row>
    <row r="28" spans="1:6" ht="20.100000000000001" customHeight="1" x14ac:dyDescent="0.25">
      <c r="A28" s="206"/>
      <c r="B28" s="207"/>
      <c r="C28" s="203"/>
      <c r="D28" s="204"/>
      <c r="E28" s="205"/>
      <c r="F28" s="8"/>
    </row>
    <row r="29" spans="1:6" ht="20.100000000000001" customHeight="1" x14ac:dyDescent="0.25">
      <c r="A29" s="206"/>
      <c r="B29" s="207"/>
      <c r="C29" s="203"/>
      <c r="D29" s="204"/>
      <c r="E29" s="205"/>
      <c r="F29" s="8"/>
    </row>
    <row r="30" spans="1:6" ht="20.100000000000001" customHeight="1" x14ac:dyDescent="0.25">
      <c r="A30" s="206"/>
      <c r="B30" s="207"/>
      <c r="C30" s="203"/>
      <c r="D30" s="204"/>
      <c r="E30" s="205"/>
      <c r="F30" s="8"/>
    </row>
    <row r="31" spans="1:6" ht="20.100000000000001" customHeight="1" x14ac:dyDescent="0.25">
      <c r="A31" s="206"/>
      <c r="B31" s="207"/>
      <c r="C31" s="203"/>
      <c r="D31" s="204"/>
      <c r="E31" s="205"/>
      <c r="F31" s="8"/>
    </row>
    <row r="32" spans="1:6" ht="20.100000000000001" customHeight="1" x14ac:dyDescent="0.25">
      <c r="A32" s="206"/>
      <c r="B32" s="207"/>
      <c r="C32" s="203"/>
      <c r="D32" s="204"/>
      <c r="E32" s="205"/>
      <c r="F32" s="8"/>
    </row>
    <row r="33" spans="1:6" ht="20.100000000000001" customHeight="1" x14ac:dyDescent="0.25">
      <c r="A33" s="206"/>
      <c r="B33" s="207"/>
      <c r="C33" s="203"/>
      <c r="D33" s="204"/>
      <c r="E33" s="205"/>
      <c r="F33" s="8"/>
    </row>
    <row r="34" spans="1:6" ht="20.100000000000001" customHeight="1" thickBot="1" x14ac:dyDescent="0.3">
      <c r="A34" s="206"/>
      <c r="B34" s="207"/>
      <c r="C34" s="203"/>
      <c r="D34" s="204"/>
      <c r="E34" s="205"/>
      <c r="F34" s="8"/>
    </row>
    <row r="35" spans="1:6" ht="20.100000000000001" customHeight="1" x14ac:dyDescent="0.25">
      <c r="A35" s="208" t="s">
        <v>1</v>
      </c>
      <c r="B35" s="209"/>
      <c r="C35" s="210">
        <v>9900000</v>
      </c>
      <c r="D35" s="211"/>
      <c r="E35" s="212"/>
      <c r="F35" s="73">
        <f>SUM(F16:F34)</f>
        <v>1</v>
      </c>
    </row>
    <row r="36" spans="1:6" ht="20.100000000000001" customHeight="1" x14ac:dyDescent="0.25">
      <c r="A36" s="201" t="s">
        <v>2</v>
      </c>
      <c r="B36" s="202"/>
      <c r="C36" s="203">
        <v>2000000</v>
      </c>
      <c r="D36" s="204"/>
      <c r="E36" s="205"/>
      <c r="F36" s="74"/>
    </row>
    <row r="37" spans="1:6" ht="20.100000000000001" customHeight="1" x14ac:dyDescent="0.25">
      <c r="A37" s="196" t="s">
        <v>8</v>
      </c>
      <c r="B37" s="197"/>
      <c r="C37" s="198">
        <f>C35+C36</f>
        <v>11900000</v>
      </c>
      <c r="D37" s="199"/>
      <c r="E37" s="200"/>
      <c r="F37" s="74"/>
    </row>
    <row r="38" spans="1:6" ht="20.100000000000001" customHeight="1" x14ac:dyDescent="0.25">
      <c r="A38" s="201" t="s">
        <v>9</v>
      </c>
      <c r="B38" s="202"/>
      <c r="C38" s="203">
        <v>1000000</v>
      </c>
      <c r="D38" s="204"/>
      <c r="E38" s="205"/>
      <c r="F38" s="74"/>
    </row>
    <row r="39" spans="1:6" ht="20.100000000000001" customHeight="1" x14ac:dyDescent="0.25">
      <c r="A39" s="196" t="s">
        <v>10</v>
      </c>
      <c r="B39" s="197"/>
      <c r="C39" s="198">
        <f>C37+C38</f>
        <v>12900000</v>
      </c>
      <c r="D39" s="199"/>
      <c r="E39" s="200"/>
      <c r="F39" s="74"/>
    </row>
    <row r="40" spans="1:6" ht="20.100000000000001" customHeight="1" x14ac:dyDescent="0.25">
      <c r="A40" s="201" t="s">
        <v>3</v>
      </c>
      <c r="B40" s="202"/>
      <c r="C40" s="203">
        <v>800000</v>
      </c>
      <c r="D40" s="204"/>
      <c r="E40" s="205"/>
      <c r="F40" s="74"/>
    </row>
    <row r="41" spans="1:6" ht="20.100000000000001" customHeight="1" x14ac:dyDescent="0.25">
      <c r="A41" s="196" t="s">
        <v>11</v>
      </c>
      <c r="B41" s="197"/>
      <c r="C41" s="198">
        <f>C37+C38+C40</f>
        <v>13700000</v>
      </c>
      <c r="D41" s="199"/>
      <c r="E41" s="200"/>
      <c r="F41" s="74"/>
    </row>
    <row r="42" spans="1:6" ht="20.100000000000001" customHeight="1" thickBot="1" x14ac:dyDescent="0.3">
      <c r="A42" s="186" t="s">
        <v>13</v>
      </c>
      <c r="B42" s="187"/>
      <c r="C42" s="188"/>
      <c r="D42" s="189"/>
      <c r="E42" s="190"/>
      <c r="F42" s="75"/>
    </row>
    <row r="43" spans="1:6" ht="20.100000000000001" customHeight="1" thickBot="1" x14ac:dyDescent="0.3">
      <c r="A43" s="191" t="s">
        <v>16</v>
      </c>
      <c r="B43" s="192"/>
      <c r="C43" s="193">
        <f>C39+C40+C42</f>
        <v>13700000</v>
      </c>
      <c r="D43" s="194"/>
      <c r="E43" s="195"/>
      <c r="F43" s="321"/>
    </row>
    <row r="44" spans="1:6" ht="19.5" customHeight="1" x14ac:dyDescent="0.25">
      <c r="A44" s="322" t="s">
        <v>148</v>
      </c>
      <c r="B44" s="323"/>
      <c r="C44" s="323"/>
      <c r="D44" s="323"/>
      <c r="E44" s="324" t="s">
        <v>169</v>
      </c>
      <c r="F44" s="325" t="s">
        <v>149</v>
      </c>
    </row>
    <row r="45" spans="1:6" ht="19.5" customHeight="1" x14ac:dyDescent="0.25">
      <c r="A45" s="326" t="s">
        <v>150</v>
      </c>
      <c r="B45" s="327"/>
      <c r="C45" s="327"/>
      <c r="D45" s="327"/>
      <c r="E45" s="328" t="s">
        <v>169</v>
      </c>
      <c r="F45" s="329" t="s">
        <v>149</v>
      </c>
    </row>
    <row r="46" spans="1:6" ht="19.5" customHeight="1" x14ac:dyDescent="0.25">
      <c r="A46" s="326" t="s">
        <v>151</v>
      </c>
      <c r="B46" s="327"/>
      <c r="C46" s="327"/>
      <c r="D46" s="327"/>
      <c r="E46" s="328" t="s">
        <v>169</v>
      </c>
      <c r="F46" s="329" t="s">
        <v>149</v>
      </c>
    </row>
    <row r="47" spans="1:6" ht="19.5" customHeight="1" x14ac:dyDescent="0.25">
      <c r="A47" s="326" t="s">
        <v>152</v>
      </c>
      <c r="B47" s="327"/>
      <c r="C47" s="327"/>
      <c r="D47" s="327"/>
      <c r="E47" s="328" t="s">
        <v>169</v>
      </c>
      <c r="F47" s="329" t="s">
        <v>149</v>
      </c>
    </row>
    <row r="48" spans="1:6" ht="19.5" customHeight="1" thickBot="1" x14ac:dyDescent="0.3">
      <c r="A48" s="330" t="s">
        <v>153</v>
      </c>
      <c r="B48" s="331"/>
      <c r="C48" s="331"/>
      <c r="D48" s="331"/>
      <c r="E48" s="332" t="s">
        <v>169</v>
      </c>
      <c r="F48" s="333" t="s">
        <v>149</v>
      </c>
    </row>
  </sheetData>
  <mergeCells count="69">
    <mergeCell ref="A44:D44"/>
    <mergeCell ref="A45:D45"/>
    <mergeCell ref="A46:D46"/>
    <mergeCell ref="A47:D47"/>
    <mergeCell ref="A48:D48"/>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scale="9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88"/>
  <sheetViews>
    <sheetView view="pageBreakPreview" topLeftCell="A36" zoomScaleNormal="100" zoomScaleSheetLayoutView="100" workbookViewId="0">
      <selection activeCell="C43" sqref="C43:D45"/>
    </sheetView>
  </sheetViews>
  <sheetFormatPr defaultColWidth="9" defaultRowHeight="16.5" customHeight="1" x14ac:dyDescent="0.25"/>
  <cols>
    <col min="1" max="1" width="3.265625" style="9" customWidth="1"/>
    <col min="2" max="2" width="22.46484375" style="9" customWidth="1"/>
    <col min="3" max="3" width="2.265625" style="9" customWidth="1"/>
    <col min="4" max="4" width="23.73046875" style="9" customWidth="1"/>
    <col min="5" max="5" width="25.59765625" style="9" customWidth="1"/>
    <col min="6" max="6" width="18.59765625" style="9" customWidth="1"/>
    <col min="7" max="7" width="6.59765625" style="13" customWidth="1"/>
    <col min="8" max="8" width="4.59765625" style="13" customWidth="1"/>
    <col min="9" max="9" width="5.59765625" style="9" customWidth="1"/>
    <col min="10" max="10" width="9" style="9"/>
    <col min="11" max="11" width="0.73046875" style="9" customWidth="1"/>
    <col min="12" max="12" width="11.3984375" style="9" customWidth="1"/>
    <col min="13" max="15" width="9" style="9" customWidth="1"/>
    <col min="16" max="16384" width="9" style="9"/>
  </cols>
  <sheetData>
    <row r="1" spans="1:16" ht="24.95" customHeight="1" x14ac:dyDescent="0.25">
      <c r="A1" s="86" t="s">
        <v>32</v>
      </c>
      <c r="B1" s="86"/>
      <c r="C1" s="86"/>
      <c r="D1" s="86"/>
      <c r="E1" s="86"/>
      <c r="F1" s="86"/>
      <c r="G1" s="86"/>
      <c r="H1" s="86"/>
      <c r="I1" s="86"/>
      <c r="J1" s="86"/>
    </row>
    <row r="2" spans="1:16" ht="20.100000000000001" customHeight="1" x14ac:dyDescent="0.25">
      <c r="C2" s="10"/>
      <c r="D2" s="10"/>
      <c r="E2" s="61" t="s">
        <v>33</v>
      </c>
      <c r="F2" s="113" t="s">
        <v>132</v>
      </c>
      <c r="G2" s="113"/>
      <c r="H2" s="113"/>
      <c r="I2" s="113"/>
      <c r="J2" s="113"/>
      <c r="K2" s="62"/>
    </row>
    <row r="3" spans="1:16" ht="20.100000000000001" customHeight="1" x14ac:dyDescent="0.25">
      <c r="E3" s="61" t="s">
        <v>86</v>
      </c>
      <c r="F3" s="114" t="s">
        <v>133</v>
      </c>
      <c r="G3" s="114"/>
      <c r="H3" s="114"/>
      <c r="I3" s="114"/>
      <c r="J3" s="114"/>
      <c r="K3" s="62"/>
    </row>
    <row r="4" spans="1:16" ht="15" customHeight="1" x14ac:dyDescent="0.25">
      <c r="B4" s="9" t="s">
        <v>84</v>
      </c>
      <c r="G4" s="11"/>
      <c r="H4" s="11"/>
    </row>
    <row r="5" spans="1:16" ht="4.5" customHeight="1" x14ac:dyDescent="0.25">
      <c r="A5" s="12"/>
      <c r="B5" s="12"/>
      <c r="C5" s="12"/>
      <c r="D5" s="12"/>
      <c r="E5" s="12"/>
      <c r="F5" s="12"/>
      <c r="G5" s="12"/>
      <c r="H5" s="12"/>
      <c r="I5" s="13"/>
    </row>
    <row r="6" spans="1:16" ht="30" customHeight="1" x14ac:dyDescent="0.25">
      <c r="A6" s="167" t="s">
        <v>34</v>
      </c>
      <c r="B6" s="168"/>
      <c r="C6" s="169" t="s">
        <v>35</v>
      </c>
      <c r="D6" s="170"/>
      <c r="E6" s="170"/>
      <c r="F6" s="170"/>
      <c r="G6" s="14" t="s">
        <v>36</v>
      </c>
      <c r="H6" s="171" t="s">
        <v>37</v>
      </c>
      <c r="I6" s="172"/>
      <c r="J6" s="15" t="s">
        <v>38</v>
      </c>
      <c r="K6" s="64"/>
      <c r="M6" s="60" t="s">
        <v>39</v>
      </c>
      <c r="N6" s="60" t="s">
        <v>40</v>
      </c>
    </row>
    <row r="7" spans="1:16" ht="20.100000000000001" customHeight="1" x14ac:dyDescent="0.25">
      <c r="A7" s="173" t="s">
        <v>41</v>
      </c>
      <c r="B7" s="147" t="s">
        <v>110</v>
      </c>
      <c r="C7" s="124" t="str">
        <f>工事内訳書及び自己採点表!C59</f>
        <v>建築一式工事で契約金額
５千万円以上の完成工事実績</v>
      </c>
      <c r="D7" s="176"/>
      <c r="E7" s="177" t="s">
        <v>104</v>
      </c>
      <c r="F7" s="178"/>
      <c r="G7" s="16">
        <v>1.2</v>
      </c>
      <c r="H7" s="46"/>
      <c r="I7" s="108">
        <f>IF(AND(M7="",M8="",M9=""),"",MAX(M7:M9))</f>
        <v>0.6</v>
      </c>
      <c r="J7" s="236">
        <v>0.6</v>
      </c>
      <c r="K7" s="13"/>
      <c r="M7" s="9" t="str">
        <f>IF(H7="","",G7)</f>
        <v/>
      </c>
      <c r="P7" s="9">
        <v>0.8</v>
      </c>
    </row>
    <row r="8" spans="1:16" ht="20.100000000000001" customHeight="1" x14ac:dyDescent="0.25">
      <c r="A8" s="174"/>
      <c r="B8" s="148"/>
      <c r="C8" s="139"/>
      <c r="D8" s="140"/>
      <c r="E8" s="145" t="s">
        <v>105</v>
      </c>
      <c r="F8" s="146"/>
      <c r="G8" s="17">
        <v>0.6</v>
      </c>
      <c r="H8" s="47" t="s">
        <v>85</v>
      </c>
      <c r="I8" s="109"/>
      <c r="J8" s="237"/>
      <c r="K8" s="13"/>
      <c r="M8" s="9">
        <f>IF(H8="","",G8)</f>
        <v>0.6</v>
      </c>
      <c r="N8" s="60" t="s">
        <v>42</v>
      </c>
    </row>
    <row r="9" spans="1:16" ht="20.100000000000001" customHeight="1" x14ac:dyDescent="0.25">
      <c r="A9" s="174"/>
      <c r="B9" s="154"/>
      <c r="C9" s="141"/>
      <c r="D9" s="142"/>
      <c r="E9" s="128" t="s">
        <v>106</v>
      </c>
      <c r="F9" s="129"/>
      <c r="G9" s="18">
        <v>0</v>
      </c>
      <c r="H9" s="48"/>
      <c r="I9" s="110"/>
      <c r="J9" s="238"/>
      <c r="K9" s="13"/>
      <c r="M9" s="9" t="str">
        <f>IF(H9="","",G9)</f>
        <v/>
      </c>
    </row>
    <row r="10" spans="1:16" ht="17.25" customHeight="1" x14ac:dyDescent="0.25">
      <c r="A10" s="174"/>
      <c r="B10" s="116" t="s">
        <v>111</v>
      </c>
      <c r="C10" s="98" t="s">
        <v>43</v>
      </c>
      <c r="D10" s="99"/>
      <c r="E10" s="99"/>
      <c r="F10" s="99"/>
      <c r="G10" s="16">
        <v>1.6</v>
      </c>
      <c r="H10" s="49"/>
      <c r="I10" s="100">
        <f>IF(AND(M10="",M11="",M12="",M13="",M14="",M15=""),"",MAX(M10:M15))</f>
        <v>1.2</v>
      </c>
      <c r="J10" s="229">
        <v>0.9</v>
      </c>
      <c r="K10" s="13"/>
      <c r="M10" s="9" t="str">
        <f t="shared" ref="M10:M28" si="0">IF(H10="","",G10)</f>
        <v/>
      </c>
      <c r="N10" s="65">
        <v>1</v>
      </c>
      <c r="P10" s="9">
        <v>0.4</v>
      </c>
    </row>
    <row r="11" spans="1:16" ht="17.25" customHeight="1" x14ac:dyDescent="0.25">
      <c r="A11" s="174"/>
      <c r="B11" s="126"/>
      <c r="C11" s="106" t="s">
        <v>44</v>
      </c>
      <c r="D11" s="107"/>
      <c r="E11" s="107"/>
      <c r="F11" s="107"/>
      <c r="G11" s="17">
        <v>1.2</v>
      </c>
      <c r="H11" s="50" t="s">
        <v>85</v>
      </c>
      <c r="I11" s="101"/>
      <c r="J11" s="231"/>
      <c r="K11" s="13"/>
      <c r="M11" s="9">
        <f t="shared" si="0"/>
        <v>1.2</v>
      </c>
      <c r="N11" s="65">
        <v>2</v>
      </c>
    </row>
    <row r="12" spans="1:16" ht="17.25" customHeight="1" x14ac:dyDescent="0.25">
      <c r="A12" s="174"/>
      <c r="B12" s="179"/>
      <c r="C12" s="106" t="s">
        <v>45</v>
      </c>
      <c r="D12" s="107"/>
      <c r="E12" s="107"/>
      <c r="F12" s="107"/>
      <c r="G12" s="18">
        <v>0.9</v>
      </c>
      <c r="H12" s="50"/>
      <c r="I12" s="101"/>
      <c r="J12" s="231"/>
      <c r="K12" s="13"/>
      <c r="M12" s="9" t="str">
        <f t="shared" si="0"/>
        <v/>
      </c>
      <c r="N12" s="65">
        <v>3</v>
      </c>
    </row>
    <row r="13" spans="1:16" ht="17.25" customHeight="1" x14ac:dyDescent="0.25">
      <c r="A13" s="174"/>
      <c r="B13" s="179"/>
      <c r="C13" s="106" t="s">
        <v>46</v>
      </c>
      <c r="D13" s="107"/>
      <c r="E13" s="107"/>
      <c r="F13" s="107"/>
      <c r="G13" s="18">
        <v>0.6</v>
      </c>
      <c r="H13" s="50"/>
      <c r="I13" s="101"/>
      <c r="J13" s="231"/>
      <c r="K13" s="13"/>
      <c r="M13" s="9" t="str">
        <f t="shared" si="0"/>
        <v/>
      </c>
      <c r="N13" s="65">
        <v>4</v>
      </c>
      <c r="P13" s="9">
        <v>0.2</v>
      </c>
    </row>
    <row r="14" spans="1:16" ht="17.25" customHeight="1" x14ac:dyDescent="0.25">
      <c r="A14" s="174"/>
      <c r="B14" s="179"/>
      <c r="C14" s="106" t="s">
        <v>47</v>
      </c>
      <c r="D14" s="107"/>
      <c r="E14" s="107"/>
      <c r="F14" s="107"/>
      <c r="G14" s="18">
        <v>0.3</v>
      </c>
      <c r="H14" s="50"/>
      <c r="I14" s="101"/>
      <c r="J14" s="231"/>
      <c r="K14" s="13"/>
      <c r="M14" s="9" t="str">
        <f t="shared" si="0"/>
        <v/>
      </c>
      <c r="N14" s="65">
        <v>5</v>
      </c>
    </row>
    <row r="15" spans="1:16" ht="17.25" customHeight="1" x14ac:dyDescent="0.25">
      <c r="A15" s="174"/>
      <c r="B15" s="127"/>
      <c r="C15" s="111" t="s">
        <v>48</v>
      </c>
      <c r="D15" s="112"/>
      <c r="E15" s="112"/>
      <c r="F15" s="112"/>
      <c r="G15" s="19">
        <v>0</v>
      </c>
      <c r="H15" s="51"/>
      <c r="I15" s="102"/>
      <c r="J15" s="230"/>
      <c r="K15" s="13"/>
      <c r="M15" s="9" t="str">
        <f t="shared" si="0"/>
        <v/>
      </c>
      <c r="N15" s="65">
        <v>6</v>
      </c>
    </row>
    <row r="16" spans="1:16" ht="18.95" customHeight="1" x14ac:dyDescent="0.25">
      <c r="A16" s="174"/>
      <c r="B16" s="147" t="s">
        <v>49</v>
      </c>
      <c r="C16" s="98" t="s">
        <v>50</v>
      </c>
      <c r="D16" s="99"/>
      <c r="E16" s="99"/>
      <c r="F16" s="99"/>
      <c r="G16" s="20">
        <v>0.6</v>
      </c>
      <c r="H16" s="46" t="s">
        <v>85</v>
      </c>
      <c r="I16" s="108">
        <f>IF(AND(M16="",M17=""),"",MAX(M16:M17))</f>
        <v>0.6</v>
      </c>
      <c r="J16" s="229">
        <v>0.6</v>
      </c>
      <c r="K16" s="13"/>
      <c r="M16" s="9">
        <f t="shared" si="0"/>
        <v>0.6</v>
      </c>
      <c r="N16" s="65">
        <v>7</v>
      </c>
    </row>
    <row r="17" spans="1:16" ht="18.95" customHeight="1" x14ac:dyDescent="0.25">
      <c r="A17" s="174"/>
      <c r="B17" s="154"/>
      <c r="C17" s="111" t="s">
        <v>51</v>
      </c>
      <c r="D17" s="112"/>
      <c r="E17" s="112"/>
      <c r="F17" s="112"/>
      <c r="G17" s="19">
        <v>0</v>
      </c>
      <c r="H17" s="52"/>
      <c r="I17" s="110"/>
      <c r="J17" s="230"/>
      <c r="K17" s="13"/>
      <c r="M17" s="9" t="str">
        <f t="shared" si="0"/>
        <v/>
      </c>
      <c r="N17" s="65">
        <v>8</v>
      </c>
      <c r="P17" s="9">
        <v>0.5</v>
      </c>
    </row>
    <row r="18" spans="1:16" ht="17.25" customHeight="1" x14ac:dyDescent="0.25">
      <c r="A18" s="174"/>
      <c r="B18" s="136" t="s">
        <v>114</v>
      </c>
      <c r="C18" s="124" t="s">
        <v>112</v>
      </c>
      <c r="D18" s="125"/>
      <c r="E18" s="125"/>
      <c r="F18" s="125"/>
      <c r="G18" s="16">
        <v>0.6</v>
      </c>
      <c r="H18" s="57"/>
      <c r="I18" s="100">
        <f>IF(AND(M18="",M19="",M20=""),"",MAX(M18:M20))</f>
        <v>0.3</v>
      </c>
      <c r="J18" s="229">
        <v>0.3</v>
      </c>
      <c r="K18" s="13"/>
      <c r="M18" s="9" t="str">
        <f t="shared" si="0"/>
        <v/>
      </c>
      <c r="N18" s="65">
        <v>9</v>
      </c>
    </row>
    <row r="19" spans="1:16" ht="17.25" customHeight="1" x14ac:dyDescent="0.25">
      <c r="A19" s="174"/>
      <c r="B19" s="137"/>
      <c r="C19" s="106" t="s">
        <v>113</v>
      </c>
      <c r="D19" s="107"/>
      <c r="E19" s="107"/>
      <c r="F19" s="107"/>
      <c r="G19" s="17">
        <v>0.3</v>
      </c>
      <c r="H19" s="58" t="s">
        <v>85</v>
      </c>
      <c r="I19" s="101"/>
      <c r="J19" s="231"/>
      <c r="K19" s="13"/>
      <c r="M19" s="9">
        <f t="shared" si="0"/>
        <v>0.3</v>
      </c>
      <c r="N19" s="65">
        <v>10</v>
      </c>
      <c r="P19" s="9">
        <v>0.4</v>
      </c>
    </row>
    <row r="20" spans="1:16" ht="17.25" customHeight="1" x14ac:dyDescent="0.25">
      <c r="A20" s="174"/>
      <c r="B20" s="138"/>
      <c r="C20" s="141" t="s">
        <v>61</v>
      </c>
      <c r="D20" s="151"/>
      <c r="E20" s="151"/>
      <c r="F20" s="151"/>
      <c r="G20" s="19">
        <v>0</v>
      </c>
      <c r="H20" s="59"/>
      <c r="I20" s="102"/>
      <c r="J20" s="230"/>
      <c r="K20" s="13"/>
      <c r="M20" s="9" t="str">
        <f t="shared" si="0"/>
        <v/>
      </c>
      <c r="N20" s="65">
        <v>11</v>
      </c>
    </row>
    <row r="21" spans="1:16" ht="20.100000000000001" customHeight="1" x14ac:dyDescent="0.25">
      <c r="A21" s="174"/>
      <c r="B21" s="147" t="s">
        <v>127</v>
      </c>
      <c r="C21" s="98" t="s">
        <v>115</v>
      </c>
      <c r="D21" s="99"/>
      <c r="E21" s="99"/>
      <c r="F21" s="153"/>
      <c r="G21" s="16">
        <v>0</v>
      </c>
      <c r="H21" s="46"/>
      <c r="I21" s="100">
        <f>IF(AND(H21="",H22="",H23="",H24="",H25="",H26=""),"",M21+M22+M23+M24+M25+M26)</f>
        <v>0.5</v>
      </c>
      <c r="J21" s="229">
        <v>0.5</v>
      </c>
      <c r="K21" s="13"/>
      <c r="M21" s="9">
        <f>IF(H21="",0,G21)</f>
        <v>0</v>
      </c>
      <c r="N21" s="65">
        <v>12</v>
      </c>
      <c r="P21" s="9">
        <v>0.1</v>
      </c>
    </row>
    <row r="22" spans="1:16" ht="20.100000000000001" customHeight="1" x14ac:dyDescent="0.25">
      <c r="A22" s="174"/>
      <c r="B22" s="137"/>
      <c r="C22" s="156" t="s">
        <v>128</v>
      </c>
      <c r="D22" s="157"/>
      <c r="E22" s="78" t="s">
        <v>116</v>
      </c>
      <c r="F22" s="79"/>
      <c r="G22" s="17">
        <v>0.8</v>
      </c>
      <c r="H22" s="47"/>
      <c r="I22" s="101"/>
      <c r="J22" s="231"/>
      <c r="K22" s="13"/>
      <c r="M22" s="9">
        <f>IF(H22="",0,G22)</f>
        <v>0</v>
      </c>
      <c r="N22" s="65">
        <v>10</v>
      </c>
    </row>
    <row r="23" spans="1:16" ht="20.100000000000001" customHeight="1" x14ac:dyDescent="0.25">
      <c r="A23" s="174"/>
      <c r="B23" s="137"/>
      <c r="C23" s="139"/>
      <c r="D23" s="140"/>
      <c r="E23" s="78" t="s">
        <v>117</v>
      </c>
      <c r="F23" s="79"/>
      <c r="G23" s="17">
        <v>0.5</v>
      </c>
      <c r="H23" s="47" t="s">
        <v>85</v>
      </c>
      <c r="I23" s="101"/>
      <c r="J23" s="231"/>
      <c r="K23" s="13"/>
      <c r="M23" s="9">
        <f t="shared" ref="M23:M26" si="1">IF(H23="",0,G23)</f>
        <v>0.5</v>
      </c>
      <c r="N23" s="65">
        <v>11</v>
      </c>
    </row>
    <row r="24" spans="1:16" ht="20.100000000000001" customHeight="1" x14ac:dyDescent="0.25">
      <c r="A24" s="174"/>
      <c r="B24" s="137"/>
      <c r="C24" s="139"/>
      <c r="D24" s="140"/>
      <c r="E24" s="78" t="s">
        <v>118</v>
      </c>
      <c r="F24" s="79"/>
      <c r="G24" s="17">
        <v>0.2</v>
      </c>
      <c r="H24" s="47"/>
      <c r="I24" s="101"/>
      <c r="J24" s="231"/>
      <c r="K24" s="13"/>
      <c r="M24" s="9">
        <f t="shared" si="1"/>
        <v>0</v>
      </c>
      <c r="N24" s="65">
        <v>12</v>
      </c>
    </row>
    <row r="25" spans="1:16" ht="31.5" customHeight="1" x14ac:dyDescent="0.25">
      <c r="A25" s="174"/>
      <c r="B25" s="137"/>
      <c r="C25" s="139"/>
      <c r="D25" s="140"/>
      <c r="E25" s="107" t="s">
        <v>119</v>
      </c>
      <c r="F25" s="155"/>
      <c r="G25" s="17">
        <v>-0.4</v>
      </c>
      <c r="H25" s="47"/>
      <c r="I25" s="101"/>
      <c r="J25" s="231"/>
      <c r="K25" s="13"/>
      <c r="M25" s="9">
        <f t="shared" si="1"/>
        <v>0</v>
      </c>
      <c r="N25" s="65"/>
    </row>
    <row r="26" spans="1:16" ht="30" customHeight="1" x14ac:dyDescent="0.25">
      <c r="A26" s="174"/>
      <c r="B26" s="154"/>
      <c r="C26" s="141"/>
      <c r="D26" s="142"/>
      <c r="E26" s="111" t="s">
        <v>120</v>
      </c>
      <c r="F26" s="158"/>
      <c r="G26" s="19">
        <v>-0.3</v>
      </c>
      <c r="H26" s="48"/>
      <c r="I26" s="102"/>
      <c r="J26" s="230"/>
      <c r="K26" s="13"/>
      <c r="M26" s="9">
        <f t="shared" si="1"/>
        <v>0</v>
      </c>
      <c r="N26" s="65"/>
    </row>
    <row r="27" spans="1:16" ht="19.5" customHeight="1" x14ac:dyDescent="0.25">
      <c r="A27" s="174"/>
      <c r="B27" s="180" t="s">
        <v>121</v>
      </c>
      <c r="C27" s="98" t="s">
        <v>52</v>
      </c>
      <c r="D27" s="99"/>
      <c r="E27" s="99"/>
      <c r="F27" s="99"/>
      <c r="G27" s="21" t="s">
        <v>53</v>
      </c>
      <c r="H27" s="53">
        <v>2</v>
      </c>
      <c r="I27" s="182">
        <f>IF(AND(M27="",M28=""),"",IF(M27="",M28,M27))</f>
        <v>-0.2</v>
      </c>
      <c r="J27" s="233" t="s">
        <v>100</v>
      </c>
      <c r="K27" s="63"/>
      <c r="M27" s="9">
        <f>IF(H27="","",H27*-0.1)</f>
        <v>-0.2</v>
      </c>
      <c r="N27" s="65"/>
    </row>
    <row r="28" spans="1:16" ht="17.25" customHeight="1" thickBot="1" x14ac:dyDescent="0.3">
      <c r="A28" s="174"/>
      <c r="B28" s="181"/>
      <c r="C28" s="139" t="s">
        <v>54</v>
      </c>
      <c r="D28" s="152"/>
      <c r="E28" s="152"/>
      <c r="F28" s="152"/>
      <c r="G28" s="18" t="s">
        <v>55</v>
      </c>
      <c r="H28" s="54"/>
      <c r="I28" s="183"/>
      <c r="J28" s="234"/>
      <c r="K28" s="63"/>
      <c r="M28" s="9" t="str">
        <f t="shared" si="0"/>
        <v/>
      </c>
    </row>
    <row r="29" spans="1:16" ht="20.100000000000001" customHeight="1" thickTop="1" x14ac:dyDescent="0.25">
      <c r="A29" s="175"/>
      <c r="B29" s="22" t="s">
        <v>56</v>
      </c>
      <c r="C29" s="23"/>
      <c r="D29" s="24"/>
      <c r="E29" s="24"/>
      <c r="F29" s="25"/>
      <c r="G29" s="26">
        <v>5.5</v>
      </c>
      <c r="H29" s="27"/>
      <c r="I29" s="45">
        <f>SUM(I7:I28)</f>
        <v>2.9999999999999996</v>
      </c>
      <c r="J29" s="80">
        <v>2.7</v>
      </c>
      <c r="K29" s="13"/>
    </row>
    <row r="30" spans="1:16" ht="20.100000000000001" customHeight="1" x14ac:dyDescent="0.25">
      <c r="A30" s="120" t="s">
        <v>57</v>
      </c>
      <c r="B30" s="137" t="s">
        <v>130</v>
      </c>
      <c r="C30" s="139" t="e">
        <f>#REF!</f>
        <v>#REF!</v>
      </c>
      <c r="D30" s="140"/>
      <c r="E30" s="143" t="s">
        <v>107</v>
      </c>
      <c r="F30" s="144"/>
      <c r="G30" s="20">
        <v>0.4</v>
      </c>
      <c r="H30" s="55"/>
      <c r="I30" s="109">
        <f>IF(AND(M30="",M31="",M32=""),"",MAX(M30:M32))</f>
        <v>0.2</v>
      </c>
      <c r="J30" s="231">
        <v>0.2</v>
      </c>
      <c r="K30" s="13"/>
      <c r="M30" s="9" t="str">
        <f t="shared" ref="M30:M65" si="2">IF(H30="","",G30)</f>
        <v/>
      </c>
    </row>
    <row r="31" spans="1:16" ht="20.100000000000001" customHeight="1" x14ac:dyDescent="0.25">
      <c r="A31" s="120"/>
      <c r="B31" s="137"/>
      <c r="C31" s="139"/>
      <c r="D31" s="140"/>
      <c r="E31" s="145" t="s">
        <v>105</v>
      </c>
      <c r="F31" s="146"/>
      <c r="G31" s="17">
        <v>0.2</v>
      </c>
      <c r="H31" s="47" t="s">
        <v>85</v>
      </c>
      <c r="I31" s="109"/>
      <c r="J31" s="231"/>
      <c r="K31" s="13"/>
      <c r="M31" s="9">
        <f t="shared" si="2"/>
        <v>0.2</v>
      </c>
    </row>
    <row r="32" spans="1:16" ht="20.100000000000001" customHeight="1" x14ac:dyDescent="0.25">
      <c r="A32" s="120"/>
      <c r="B32" s="137"/>
      <c r="C32" s="141"/>
      <c r="D32" s="142"/>
      <c r="E32" s="128" t="s">
        <v>106</v>
      </c>
      <c r="F32" s="129"/>
      <c r="G32" s="18">
        <v>0</v>
      </c>
      <c r="H32" s="56"/>
      <c r="I32" s="110"/>
      <c r="J32" s="230"/>
      <c r="K32" s="13"/>
      <c r="M32" s="9" t="str">
        <f t="shared" si="2"/>
        <v/>
      </c>
    </row>
    <row r="33" spans="1:13" ht="20.100000000000001" customHeight="1" x14ac:dyDescent="0.25">
      <c r="A33" s="120"/>
      <c r="B33" s="147" t="s">
        <v>122</v>
      </c>
      <c r="C33" s="98" t="s">
        <v>43</v>
      </c>
      <c r="D33" s="99"/>
      <c r="E33" s="99"/>
      <c r="F33" s="99"/>
      <c r="G33" s="16">
        <v>0.4</v>
      </c>
      <c r="H33" s="46"/>
      <c r="I33" s="108">
        <f>IF(AND(M33="",M34="",M35="",M36="",M37=""),"",MAX(M33:M37))</f>
        <v>0.1</v>
      </c>
      <c r="J33" s="235" t="s">
        <v>134</v>
      </c>
      <c r="K33" s="13"/>
      <c r="M33" s="9" t="str">
        <f t="shared" si="2"/>
        <v/>
      </c>
    </row>
    <row r="34" spans="1:13" ht="20.100000000000001" customHeight="1" x14ac:dyDescent="0.25">
      <c r="A34" s="120"/>
      <c r="B34" s="148"/>
      <c r="C34" s="106" t="s">
        <v>44</v>
      </c>
      <c r="D34" s="107"/>
      <c r="E34" s="107"/>
      <c r="F34" s="107"/>
      <c r="G34" s="17">
        <v>0.3</v>
      </c>
      <c r="H34" s="47"/>
      <c r="I34" s="109"/>
      <c r="J34" s="231"/>
      <c r="K34" s="13"/>
      <c r="M34" s="9" t="str">
        <f t="shared" si="2"/>
        <v/>
      </c>
    </row>
    <row r="35" spans="1:13" ht="20.100000000000001" customHeight="1" x14ac:dyDescent="0.25">
      <c r="A35" s="120"/>
      <c r="B35" s="149"/>
      <c r="C35" s="106" t="s">
        <v>45</v>
      </c>
      <c r="D35" s="107"/>
      <c r="E35" s="107"/>
      <c r="F35" s="107"/>
      <c r="G35" s="18">
        <v>0.2</v>
      </c>
      <c r="H35" s="47"/>
      <c r="I35" s="109"/>
      <c r="J35" s="231"/>
      <c r="K35" s="13"/>
      <c r="M35" s="9" t="str">
        <f t="shared" si="2"/>
        <v/>
      </c>
    </row>
    <row r="36" spans="1:13" ht="20.100000000000001" customHeight="1" x14ac:dyDescent="0.25">
      <c r="A36" s="120"/>
      <c r="B36" s="149"/>
      <c r="C36" s="106" t="s">
        <v>46</v>
      </c>
      <c r="D36" s="107"/>
      <c r="E36" s="107"/>
      <c r="F36" s="107"/>
      <c r="G36" s="18">
        <v>0.1</v>
      </c>
      <c r="H36" s="47" t="s">
        <v>85</v>
      </c>
      <c r="I36" s="109"/>
      <c r="J36" s="231"/>
      <c r="K36" s="13"/>
      <c r="M36" s="9">
        <f t="shared" si="2"/>
        <v>0.1</v>
      </c>
    </row>
    <row r="37" spans="1:13" ht="20.100000000000001" customHeight="1" x14ac:dyDescent="0.25">
      <c r="A37" s="120"/>
      <c r="B37" s="149"/>
      <c r="C37" s="111" t="s">
        <v>58</v>
      </c>
      <c r="D37" s="112"/>
      <c r="E37" s="112"/>
      <c r="F37" s="112"/>
      <c r="G37" s="18">
        <v>0</v>
      </c>
      <c r="H37" s="48"/>
      <c r="I37" s="110"/>
      <c r="J37" s="230"/>
      <c r="K37" s="13"/>
      <c r="M37" s="9" t="str">
        <f t="shared" si="2"/>
        <v/>
      </c>
    </row>
    <row r="38" spans="1:13" ht="20.100000000000001" customHeight="1" x14ac:dyDescent="0.25">
      <c r="A38" s="120"/>
      <c r="B38" s="136" t="s">
        <v>123</v>
      </c>
      <c r="C38" s="124" t="s">
        <v>136</v>
      </c>
      <c r="D38" s="125"/>
      <c r="E38" s="98" t="s">
        <v>137</v>
      </c>
      <c r="F38" s="153"/>
      <c r="G38" s="16">
        <v>0.4</v>
      </c>
      <c r="H38" s="57"/>
      <c r="I38" s="100">
        <f>IF(AND(M38="",M39="",M40="",M41="",M42=""),"",MAX(M38:M42))</f>
        <v>0.2</v>
      </c>
      <c r="J38" s="229">
        <v>0.2</v>
      </c>
      <c r="K38" s="13"/>
      <c r="M38" s="9" t="str">
        <f t="shared" si="2"/>
        <v/>
      </c>
    </row>
    <row r="39" spans="1:13" ht="20.100000000000001" customHeight="1" x14ac:dyDescent="0.25">
      <c r="A39" s="120"/>
      <c r="B39" s="137"/>
      <c r="C39" s="139"/>
      <c r="D39" s="152"/>
      <c r="E39" s="106" t="s">
        <v>139</v>
      </c>
      <c r="F39" s="155"/>
      <c r="G39" s="20">
        <v>0.3</v>
      </c>
      <c r="H39" s="84"/>
      <c r="I39" s="101"/>
      <c r="J39" s="231"/>
      <c r="K39" s="13"/>
      <c r="M39" s="9" t="str">
        <f t="shared" si="2"/>
        <v/>
      </c>
    </row>
    <row r="40" spans="1:13" ht="20.100000000000001" customHeight="1" x14ac:dyDescent="0.25">
      <c r="A40" s="120"/>
      <c r="B40" s="137"/>
      <c r="C40" s="139"/>
      <c r="D40" s="152"/>
      <c r="E40" s="165" t="s">
        <v>140</v>
      </c>
      <c r="F40" s="166"/>
      <c r="G40" s="20">
        <v>0.2</v>
      </c>
      <c r="H40" s="84" t="s">
        <v>85</v>
      </c>
      <c r="I40" s="101"/>
      <c r="J40" s="231"/>
      <c r="K40" s="13"/>
      <c r="M40" s="9">
        <f t="shared" si="2"/>
        <v>0.2</v>
      </c>
    </row>
    <row r="41" spans="1:13" ht="20.100000000000001" customHeight="1" x14ac:dyDescent="0.25">
      <c r="A41" s="120"/>
      <c r="B41" s="137"/>
      <c r="C41" s="139"/>
      <c r="D41" s="152"/>
      <c r="E41" s="106" t="s">
        <v>141</v>
      </c>
      <c r="F41" s="155"/>
      <c r="G41" s="17">
        <v>0.1</v>
      </c>
      <c r="H41" s="58"/>
      <c r="I41" s="101"/>
      <c r="J41" s="231"/>
      <c r="K41" s="13"/>
      <c r="M41" s="9" t="str">
        <f t="shared" si="2"/>
        <v/>
      </c>
    </row>
    <row r="42" spans="1:13" ht="20.100000000000001" customHeight="1" x14ac:dyDescent="0.25">
      <c r="A42" s="120"/>
      <c r="B42" s="138"/>
      <c r="C42" s="141"/>
      <c r="D42" s="151"/>
      <c r="E42" s="111" t="s">
        <v>138</v>
      </c>
      <c r="F42" s="158"/>
      <c r="G42" s="19">
        <v>0</v>
      </c>
      <c r="H42" s="59"/>
      <c r="I42" s="102"/>
      <c r="J42" s="230"/>
      <c r="K42" s="13"/>
      <c r="M42" s="9" t="str">
        <f t="shared" si="2"/>
        <v/>
      </c>
    </row>
    <row r="43" spans="1:13" ht="21" customHeight="1" x14ac:dyDescent="0.25">
      <c r="A43" s="120"/>
      <c r="B43" s="136" t="s">
        <v>129</v>
      </c>
      <c r="C43" s="159" t="s">
        <v>143</v>
      </c>
      <c r="D43" s="160"/>
      <c r="E43" s="98" t="s">
        <v>135</v>
      </c>
      <c r="F43" s="153"/>
      <c r="G43" s="16">
        <v>0.3</v>
      </c>
      <c r="H43" s="57" t="s">
        <v>85</v>
      </c>
      <c r="I43" s="100">
        <f>IF(AND(M43="",M44="",M45=""),"",MAX(M43:M45))</f>
        <v>0.3</v>
      </c>
      <c r="J43" s="229">
        <v>0.3</v>
      </c>
      <c r="K43" s="13"/>
      <c r="M43" s="9">
        <f t="shared" si="2"/>
        <v>0.3</v>
      </c>
    </row>
    <row r="44" spans="1:13" ht="21" customHeight="1" x14ac:dyDescent="0.25">
      <c r="A44" s="120"/>
      <c r="B44" s="137"/>
      <c r="C44" s="161"/>
      <c r="D44" s="162"/>
      <c r="E44" s="106" t="s">
        <v>124</v>
      </c>
      <c r="F44" s="155"/>
      <c r="G44" s="17">
        <v>0.2</v>
      </c>
      <c r="H44" s="58"/>
      <c r="I44" s="101"/>
      <c r="J44" s="231"/>
      <c r="K44" s="13"/>
      <c r="M44" s="9" t="str">
        <f t="shared" si="2"/>
        <v/>
      </c>
    </row>
    <row r="45" spans="1:13" ht="21" customHeight="1" x14ac:dyDescent="0.25">
      <c r="A45" s="120"/>
      <c r="B45" s="138"/>
      <c r="C45" s="163"/>
      <c r="D45" s="164"/>
      <c r="E45" s="111" t="s">
        <v>142</v>
      </c>
      <c r="F45" s="158"/>
      <c r="G45" s="19">
        <v>0</v>
      </c>
      <c r="H45" s="59"/>
      <c r="I45" s="102"/>
      <c r="J45" s="230"/>
      <c r="K45" s="13"/>
      <c r="M45" s="9" t="str">
        <f t="shared" si="2"/>
        <v/>
      </c>
    </row>
    <row r="46" spans="1:13" ht="20.100000000000001" customHeight="1" x14ac:dyDescent="0.25">
      <c r="A46" s="120"/>
      <c r="B46" s="136" t="s">
        <v>131</v>
      </c>
      <c r="C46" s="124" t="s">
        <v>59</v>
      </c>
      <c r="D46" s="125"/>
      <c r="E46" s="125"/>
      <c r="F46" s="125"/>
      <c r="G46" s="16">
        <v>0.5</v>
      </c>
      <c r="H46" s="57" t="s">
        <v>85</v>
      </c>
      <c r="I46" s="100">
        <f>IF(AND(M46="",M47="",M48=""),"",MAX(M46:M48))</f>
        <v>0.5</v>
      </c>
      <c r="J46" s="229">
        <v>0.5</v>
      </c>
      <c r="K46" s="13"/>
      <c r="M46" s="9">
        <f t="shared" si="2"/>
        <v>0.5</v>
      </c>
    </row>
    <row r="47" spans="1:13" ht="20.100000000000001" customHeight="1" x14ac:dyDescent="0.25">
      <c r="A47" s="120"/>
      <c r="B47" s="137"/>
      <c r="C47" s="106" t="s">
        <v>60</v>
      </c>
      <c r="D47" s="107"/>
      <c r="E47" s="107"/>
      <c r="F47" s="107"/>
      <c r="G47" s="17">
        <v>0.2</v>
      </c>
      <c r="H47" s="58"/>
      <c r="I47" s="101"/>
      <c r="J47" s="231"/>
      <c r="K47" s="13"/>
      <c r="M47" s="9" t="str">
        <f t="shared" si="2"/>
        <v/>
      </c>
    </row>
    <row r="48" spans="1:13" ht="20.100000000000001" customHeight="1" thickBot="1" x14ac:dyDescent="0.3">
      <c r="A48" s="120"/>
      <c r="B48" s="138"/>
      <c r="C48" s="141" t="s">
        <v>61</v>
      </c>
      <c r="D48" s="151"/>
      <c r="E48" s="151"/>
      <c r="F48" s="151"/>
      <c r="G48" s="19">
        <v>0</v>
      </c>
      <c r="H48" s="59"/>
      <c r="I48" s="118"/>
      <c r="J48" s="232"/>
      <c r="K48" s="13"/>
      <c r="M48" s="9" t="str">
        <f t="shared" si="2"/>
        <v/>
      </c>
    </row>
    <row r="49" spans="1:13" ht="20.100000000000001" customHeight="1" thickTop="1" x14ac:dyDescent="0.25">
      <c r="A49" s="120"/>
      <c r="B49" s="29" t="s">
        <v>56</v>
      </c>
      <c r="C49" s="30"/>
      <c r="D49" s="31"/>
      <c r="E49" s="31"/>
      <c r="F49" s="32"/>
      <c r="G49" s="33">
        <v>2</v>
      </c>
      <c r="H49" s="34"/>
      <c r="I49" s="44">
        <f>SUM(I30:I48)</f>
        <v>1.3</v>
      </c>
      <c r="J49" s="81">
        <v>1.4</v>
      </c>
      <c r="K49" s="13"/>
    </row>
    <row r="50" spans="1:13" ht="30" customHeight="1" x14ac:dyDescent="0.25">
      <c r="A50" s="119" t="s">
        <v>62</v>
      </c>
      <c r="B50" s="121" t="s">
        <v>63</v>
      </c>
      <c r="C50" s="124" t="s">
        <v>64</v>
      </c>
      <c r="D50" s="125"/>
      <c r="E50" s="125"/>
      <c r="F50" s="125"/>
      <c r="G50" s="16">
        <v>0.8</v>
      </c>
      <c r="H50" s="46" t="s">
        <v>85</v>
      </c>
      <c r="I50" s="100">
        <f>IF(AND(M50="",M51="",M52=""),"",MAX(M50:M52))</f>
        <v>0.8</v>
      </c>
      <c r="J50" s="229">
        <v>0.8</v>
      </c>
      <c r="K50" s="13"/>
      <c r="M50" s="9">
        <f t="shared" si="2"/>
        <v>0.8</v>
      </c>
    </row>
    <row r="51" spans="1:13" ht="20.100000000000001" customHeight="1" x14ac:dyDescent="0.25">
      <c r="A51" s="120"/>
      <c r="B51" s="122"/>
      <c r="C51" s="106" t="s">
        <v>65</v>
      </c>
      <c r="D51" s="107"/>
      <c r="E51" s="107"/>
      <c r="F51" s="107"/>
      <c r="G51" s="36">
        <v>0.6</v>
      </c>
      <c r="H51" s="47"/>
      <c r="I51" s="101"/>
      <c r="J51" s="231"/>
      <c r="K51" s="13"/>
      <c r="M51" s="9" t="str">
        <f t="shared" si="2"/>
        <v/>
      </c>
    </row>
    <row r="52" spans="1:13" ht="20.100000000000001" customHeight="1" x14ac:dyDescent="0.25">
      <c r="A52" s="120"/>
      <c r="B52" s="123"/>
      <c r="C52" s="111" t="s">
        <v>66</v>
      </c>
      <c r="D52" s="112"/>
      <c r="E52" s="112"/>
      <c r="F52" s="112"/>
      <c r="G52" s="18">
        <v>0</v>
      </c>
      <c r="H52" s="48"/>
      <c r="I52" s="102"/>
      <c r="J52" s="230"/>
      <c r="K52" s="13"/>
      <c r="M52" s="9" t="str">
        <f t="shared" si="2"/>
        <v/>
      </c>
    </row>
    <row r="53" spans="1:13" ht="17.25" customHeight="1" x14ac:dyDescent="0.25">
      <c r="A53" s="120"/>
      <c r="B53" s="116" t="s">
        <v>67</v>
      </c>
      <c r="C53" s="98" t="s">
        <v>68</v>
      </c>
      <c r="D53" s="99"/>
      <c r="E53" s="99"/>
      <c r="F53" s="99"/>
      <c r="G53" s="16">
        <v>0.4</v>
      </c>
      <c r="H53" s="46" t="s">
        <v>85</v>
      </c>
      <c r="I53" s="100">
        <f>IF(AND(M53="",M54="",M55=""),"",MAX(M53:M55))</f>
        <v>0.4</v>
      </c>
      <c r="J53" s="229">
        <v>0.4</v>
      </c>
      <c r="K53" s="13"/>
      <c r="M53" s="9">
        <f t="shared" si="2"/>
        <v>0.4</v>
      </c>
    </row>
    <row r="54" spans="1:13" ht="32.25" customHeight="1" x14ac:dyDescent="0.25">
      <c r="A54" s="120"/>
      <c r="B54" s="126"/>
      <c r="C54" s="131" t="s">
        <v>69</v>
      </c>
      <c r="D54" s="132"/>
      <c r="E54" s="132"/>
      <c r="F54" s="132"/>
      <c r="G54" s="17">
        <v>0.2</v>
      </c>
      <c r="H54" s="47"/>
      <c r="I54" s="101"/>
      <c r="J54" s="231"/>
      <c r="K54" s="13"/>
      <c r="M54" s="9" t="str">
        <f t="shared" si="2"/>
        <v/>
      </c>
    </row>
    <row r="55" spans="1:13" ht="17.25" customHeight="1" x14ac:dyDescent="0.25">
      <c r="A55" s="120"/>
      <c r="B55" s="127"/>
      <c r="C55" s="111" t="s">
        <v>70</v>
      </c>
      <c r="D55" s="112"/>
      <c r="E55" s="112"/>
      <c r="F55" s="112"/>
      <c r="G55" s="19">
        <v>0</v>
      </c>
      <c r="H55" s="48"/>
      <c r="I55" s="102"/>
      <c r="J55" s="230"/>
      <c r="K55" s="13"/>
      <c r="M55" s="9" t="str">
        <f t="shared" si="2"/>
        <v/>
      </c>
    </row>
    <row r="56" spans="1:13" ht="17.25" customHeight="1" x14ac:dyDescent="0.25">
      <c r="A56" s="120"/>
      <c r="B56" s="133" t="s">
        <v>71</v>
      </c>
      <c r="C56" s="92" t="s">
        <v>108</v>
      </c>
      <c r="D56" s="93"/>
      <c r="E56" s="98" t="s">
        <v>125</v>
      </c>
      <c r="F56" s="99"/>
      <c r="G56" s="16">
        <v>0.3</v>
      </c>
      <c r="H56" s="46"/>
      <c r="I56" s="100">
        <f>IF(AND(M56="",M57="",M58="",M59=""),"",MAX(M56:M59))</f>
        <v>0.2</v>
      </c>
      <c r="J56" s="229">
        <v>0.2</v>
      </c>
      <c r="K56" s="13"/>
      <c r="M56" s="9" t="str">
        <f t="shared" si="2"/>
        <v/>
      </c>
    </row>
    <row r="57" spans="1:13" ht="17.25" customHeight="1" x14ac:dyDescent="0.25">
      <c r="A57" s="120"/>
      <c r="B57" s="134"/>
      <c r="C57" s="94"/>
      <c r="D57" s="95"/>
      <c r="E57" s="106" t="s">
        <v>126</v>
      </c>
      <c r="F57" s="107"/>
      <c r="G57" s="17">
        <v>0.2</v>
      </c>
      <c r="H57" s="47" t="s">
        <v>85</v>
      </c>
      <c r="I57" s="101"/>
      <c r="J57" s="231"/>
      <c r="K57" s="13"/>
      <c r="M57" s="9">
        <f t="shared" si="2"/>
        <v>0.2</v>
      </c>
    </row>
    <row r="58" spans="1:13" ht="17.25" customHeight="1" x14ac:dyDescent="0.25">
      <c r="A58" s="120"/>
      <c r="B58" s="134"/>
      <c r="C58" s="94"/>
      <c r="D58" s="95"/>
      <c r="E58" s="106" t="s">
        <v>72</v>
      </c>
      <c r="F58" s="107"/>
      <c r="G58" s="36">
        <v>0.1</v>
      </c>
      <c r="H58" s="47"/>
      <c r="I58" s="101"/>
      <c r="J58" s="231"/>
      <c r="K58" s="13"/>
      <c r="M58" s="9" t="str">
        <f t="shared" si="2"/>
        <v/>
      </c>
    </row>
    <row r="59" spans="1:13" ht="17.25" customHeight="1" x14ac:dyDescent="0.25">
      <c r="A59" s="120"/>
      <c r="B59" s="135"/>
      <c r="C59" s="96"/>
      <c r="D59" s="97"/>
      <c r="E59" s="128" t="s">
        <v>73</v>
      </c>
      <c r="F59" s="129"/>
      <c r="G59" s="19">
        <v>0</v>
      </c>
      <c r="H59" s="48"/>
      <c r="I59" s="102"/>
      <c r="J59" s="230"/>
      <c r="K59" s="13"/>
      <c r="M59" s="9" t="str">
        <f t="shared" si="2"/>
        <v/>
      </c>
    </row>
    <row r="60" spans="1:13" ht="17.25" customHeight="1" x14ac:dyDescent="0.25">
      <c r="A60" s="120"/>
      <c r="B60" s="130" t="s">
        <v>74</v>
      </c>
      <c r="C60" s="98" t="s">
        <v>75</v>
      </c>
      <c r="D60" s="99"/>
      <c r="E60" s="99"/>
      <c r="F60" s="99"/>
      <c r="G60" s="16">
        <v>0.5</v>
      </c>
      <c r="H60" s="46" t="s">
        <v>85</v>
      </c>
      <c r="I60" s="100">
        <f>IF(AND(M60="",M61=""),"",MAX(M60:M61))</f>
        <v>0.5</v>
      </c>
      <c r="J60" s="229">
        <v>0.5</v>
      </c>
      <c r="K60" s="13"/>
      <c r="M60" s="9">
        <f t="shared" si="2"/>
        <v>0.5</v>
      </c>
    </row>
    <row r="61" spans="1:13" ht="17.25" customHeight="1" x14ac:dyDescent="0.25">
      <c r="A61" s="120"/>
      <c r="B61" s="117"/>
      <c r="C61" s="111" t="s">
        <v>76</v>
      </c>
      <c r="D61" s="112"/>
      <c r="E61" s="112"/>
      <c r="F61" s="112"/>
      <c r="G61" s="19">
        <v>0</v>
      </c>
      <c r="H61" s="48"/>
      <c r="I61" s="102"/>
      <c r="J61" s="230"/>
      <c r="K61" s="13"/>
      <c r="M61" s="9" t="str">
        <f t="shared" si="2"/>
        <v/>
      </c>
    </row>
    <row r="62" spans="1:13" ht="17.25" customHeight="1" x14ac:dyDescent="0.25">
      <c r="A62" s="120"/>
      <c r="B62" s="116" t="s">
        <v>77</v>
      </c>
      <c r="C62" s="98" t="s">
        <v>78</v>
      </c>
      <c r="D62" s="99"/>
      <c r="E62" s="99"/>
      <c r="F62" s="99"/>
      <c r="G62" s="16">
        <v>0.4</v>
      </c>
      <c r="H62" s="46" t="s">
        <v>85</v>
      </c>
      <c r="I62" s="100">
        <f>IF(AND(M62="",M63=""),"",MAX(M62:M63))</f>
        <v>0.4</v>
      </c>
      <c r="J62" s="229">
        <v>0.4</v>
      </c>
      <c r="K62" s="13"/>
      <c r="M62" s="9">
        <f t="shared" si="2"/>
        <v>0.4</v>
      </c>
    </row>
    <row r="63" spans="1:13" ht="17.25" customHeight="1" x14ac:dyDescent="0.25">
      <c r="A63" s="120"/>
      <c r="B63" s="117"/>
      <c r="C63" s="111" t="s">
        <v>79</v>
      </c>
      <c r="D63" s="112"/>
      <c r="E63" s="112"/>
      <c r="F63" s="112"/>
      <c r="G63" s="19">
        <v>0</v>
      </c>
      <c r="H63" s="48"/>
      <c r="I63" s="102"/>
      <c r="J63" s="230"/>
      <c r="K63" s="13"/>
      <c r="M63" s="9" t="str">
        <f t="shared" si="2"/>
        <v/>
      </c>
    </row>
    <row r="64" spans="1:13" ht="17.25" customHeight="1" x14ac:dyDescent="0.25">
      <c r="A64" s="120"/>
      <c r="B64" s="116" t="s">
        <v>80</v>
      </c>
      <c r="C64" s="98" t="s">
        <v>81</v>
      </c>
      <c r="D64" s="99"/>
      <c r="E64" s="99"/>
      <c r="F64" s="99"/>
      <c r="G64" s="16">
        <v>0.1</v>
      </c>
      <c r="H64" s="46" t="s">
        <v>85</v>
      </c>
      <c r="I64" s="100">
        <f>IF(AND(M64="",M65=""),"",MAX(M64:M65))</f>
        <v>0.1</v>
      </c>
      <c r="J64" s="229">
        <v>0.1</v>
      </c>
      <c r="K64" s="13"/>
      <c r="M64" s="9">
        <f t="shared" si="2"/>
        <v>0.1</v>
      </c>
    </row>
    <row r="65" spans="1:13" ht="17.25" customHeight="1" thickBot="1" x14ac:dyDescent="0.3">
      <c r="A65" s="120"/>
      <c r="B65" s="117"/>
      <c r="C65" s="111" t="s">
        <v>82</v>
      </c>
      <c r="D65" s="112"/>
      <c r="E65" s="112"/>
      <c r="F65" s="112"/>
      <c r="G65" s="19">
        <v>0</v>
      </c>
      <c r="H65" s="54"/>
      <c r="I65" s="118"/>
      <c r="J65" s="230"/>
      <c r="K65" s="13"/>
      <c r="M65" s="9" t="str">
        <f t="shared" si="2"/>
        <v/>
      </c>
    </row>
    <row r="66" spans="1:13" ht="20.100000000000001" customHeight="1" thickTop="1" x14ac:dyDescent="0.25">
      <c r="A66" s="120"/>
      <c r="B66" s="29" t="s">
        <v>56</v>
      </c>
      <c r="C66" s="30"/>
      <c r="D66" s="31"/>
      <c r="E66" s="31"/>
      <c r="F66" s="32"/>
      <c r="G66" s="33">
        <v>2.5</v>
      </c>
      <c r="H66" s="37"/>
      <c r="I66" s="33">
        <f>SUM(I50:I65)</f>
        <v>2.4000000000000004</v>
      </c>
      <c r="J66" s="81">
        <v>2.4</v>
      </c>
      <c r="K66" s="13"/>
    </row>
    <row r="67" spans="1:13" ht="30" customHeight="1" x14ac:dyDescent="0.25">
      <c r="A67" s="38"/>
      <c r="B67" s="115" t="s">
        <v>83</v>
      </c>
      <c r="C67" s="115"/>
      <c r="D67" s="115"/>
      <c r="E67" s="39"/>
      <c r="F67" s="40"/>
      <c r="G67" s="41">
        <v>10</v>
      </c>
      <c r="H67" s="42"/>
      <c r="I67" s="41">
        <f>SUM(I29,I49,I66)</f>
        <v>6.7</v>
      </c>
      <c r="J67" s="83">
        <f>IF(J29="","",SUM(J29,J49,J66))</f>
        <v>6.5</v>
      </c>
    </row>
    <row r="68" spans="1:13" ht="3.75" customHeight="1" x14ac:dyDescent="0.25">
      <c r="J68" s="82"/>
    </row>
    <row r="69" spans="1:13" ht="20.25" customHeight="1" x14ac:dyDescent="0.25"/>
    <row r="70" spans="1:13" ht="20.25" customHeight="1" x14ac:dyDescent="0.25"/>
    <row r="71" spans="1:13" ht="20.25" customHeight="1" x14ac:dyDescent="0.25"/>
    <row r="72" spans="1:13" ht="20.25" customHeight="1" x14ac:dyDescent="0.25"/>
    <row r="73" spans="1:13" ht="20.25" customHeight="1" x14ac:dyDescent="0.25"/>
    <row r="74" spans="1:13" ht="20.25" customHeight="1" x14ac:dyDescent="0.25"/>
    <row r="75" spans="1:13" ht="20.25" customHeight="1" x14ac:dyDescent="0.25"/>
    <row r="76" spans="1:13" ht="20.25" customHeight="1" x14ac:dyDescent="0.25"/>
    <row r="77" spans="1:13" ht="20.25" customHeight="1" x14ac:dyDescent="0.25"/>
    <row r="78" spans="1:13" ht="20.25" customHeight="1" x14ac:dyDescent="0.25"/>
    <row r="79" spans="1:13" ht="20.25" customHeight="1" x14ac:dyDescent="0.25"/>
    <row r="80" spans="1:13" ht="20.25" customHeight="1" x14ac:dyDescent="0.25"/>
    <row r="81" ht="20.25" customHeight="1" x14ac:dyDescent="0.25"/>
    <row r="82" ht="20.25" customHeight="1" x14ac:dyDescent="0.25"/>
    <row r="83" ht="20.25" customHeight="1" x14ac:dyDescent="0.25"/>
    <row r="84" ht="20.25" customHeight="1" x14ac:dyDescent="0.25"/>
    <row r="85" ht="20.25" customHeight="1" x14ac:dyDescent="0.25"/>
    <row r="86" ht="20.25" customHeight="1" x14ac:dyDescent="0.25"/>
    <row r="87" ht="18.75" customHeight="1" x14ac:dyDescent="0.25"/>
    <row r="88" ht="18.75" customHeight="1" x14ac:dyDescent="0.25"/>
  </sheetData>
  <sheetProtection insertRows="0" selectLockedCells="1"/>
  <mergeCells count="121">
    <mergeCell ref="A1:J1"/>
    <mergeCell ref="F2:J2"/>
    <mergeCell ref="F3:J3"/>
    <mergeCell ref="A6:B6"/>
    <mergeCell ref="C6:F6"/>
    <mergeCell ref="H6:I6"/>
    <mergeCell ref="A7:A29"/>
    <mergeCell ref="B7:B9"/>
    <mergeCell ref="C7:D9"/>
    <mergeCell ref="E7:F7"/>
    <mergeCell ref="I7:I9"/>
    <mergeCell ref="C14:F14"/>
    <mergeCell ref="C15:F15"/>
    <mergeCell ref="J7:J9"/>
    <mergeCell ref="E8:F8"/>
    <mergeCell ref="E9:F9"/>
    <mergeCell ref="B10:B15"/>
    <mergeCell ref="C10:F10"/>
    <mergeCell ref="I10:I15"/>
    <mergeCell ref="J10:J15"/>
    <mergeCell ref="C11:F11"/>
    <mergeCell ref="C12:F12"/>
    <mergeCell ref="C13:F13"/>
    <mergeCell ref="C20:F20"/>
    <mergeCell ref="B21:B26"/>
    <mergeCell ref="C21:F21"/>
    <mergeCell ref="I21:I26"/>
    <mergeCell ref="J21:J26"/>
    <mergeCell ref="C22:D26"/>
    <mergeCell ref="E25:F25"/>
    <mergeCell ref="E26:F26"/>
    <mergeCell ref="B16:B17"/>
    <mergeCell ref="C16:F16"/>
    <mergeCell ref="I16:I17"/>
    <mergeCell ref="J16:J17"/>
    <mergeCell ref="C17:F17"/>
    <mergeCell ref="B18:B20"/>
    <mergeCell ref="C18:F18"/>
    <mergeCell ref="I18:I20"/>
    <mergeCell ref="J18:J20"/>
    <mergeCell ref="C19:F19"/>
    <mergeCell ref="B27:B28"/>
    <mergeCell ref="C27:F27"/>
    <mergeCell ref="I27:I28"/>
    <mergeCell ref="J27:J28"/>
    <mergeCell ref="C28:F28"/>
    <mergeCell ref="A30:A49"/>
    <mergeCell ref="B30:B32"/>
    <mergeCell ref="C30:D32"/>
    <mergeCell ref="E30:F30"/>
    <mergeCell ref="I30:I32"/>
    <mergeCell ref="C37:F37"/>
    <mergeCell ref="B38:B42"/>
    <mergeCell ref="I38:I42"/>
    <mergeCell ref="J38:J42"/>
    <mergeCell ref="J30:J32"/>
    <mergeCell ref="E31:F31"/>
    <mergeCell ref="E32:F32"/>
    <mergeCell ref="B33:B37"/>
    <mergeCell ref="C33:F33"/>
    <mergeCell ref="I33:I37"/>
    <mergeCell ref="J33:J37"/>
    <mergeCell ref="C34:F34"/>
    <mergeCell ref="C35:F35"/>
    <mergeCell ref="C36:F36"/>
    <mergeCell ref="I46:I48"/>
    <mergeCell ref="J46:J48"/>
    <mergeCell ref="C47:F47"/>
    <mergeCell ref="C48:F48"/>
    <mergeCell ref="B43:B45"/>
    <mergeCell ref="C43:D45"/>
    <mergeCell ref="E43:F43"/>
    <mergeCell ref="I43:I45"/>
    <mergeCell ref="J43:J45"/>
    <mergeCell ref="E44:F44"/>
    <mergeCell ref="E45:F45"/>
    <mergeCell ref="C38:D42"/>
    <mergeCell ref="E38:F38"/>
    <mergeCell ref="E39:F39"/>
    <mergeCell ref="E40:F40"/>
    <mergeCell ref="E41:F41"/>
    <mergeCell ref="E42:F42"/>
    <mergeCell ref="A50:A66"/>
    <mergeCell ref="B50:B52"/>
    <mergeCell ref="C50:F50"/>
    <mergeCell ref="B46:B48"/>
    <mergeCell ref="C46:F46"/>
    <mergeCell ref="I50:I52"/>
    <mergeCell ref="J50:J52"/>
    <mergeCell ref="C51:F51"/>
    <mergeCell ref="C52:F52"/>
    <mergeCell ref="B53:B55"/>
    <mergeCell ref="C53:F53"/>
    <mergeCell ref="I53:I55"/>
    <mergeCell ref="E59:F59"/>
    <mergeCell ref="B60:B61"/>
    <mergeCell ref="C60:F60"/>
    <mergeCell ref="I60:I61"/>
    <mergeCell ref="J60:J61"/>
    <mergeCell ref="C61:F61"/>
    <mergeCell ref="J53:J55"/>
    <mergeCell ref="C54:F54"/>
    <mergeCell ref="C55:F55"/>
    <mergeCell ref="B56:B59"/>
    <mergeCell ref="C56:D59"/>
    <mergeCell ref="E56:F56"/>
    <mergeCell ref="I56:I59"/>
    <mergeCell ref="J56:J59"/>
    <mergeCell ref="E57:F57"/>
    <mergeCell ref="E58:F58"/>
    <mergeCell ref="B67:D67"/>
    <mergeCell ref="B62:B63"/>
    <mergeCell ref="C62:F62"/>
    <mergeCell ref="I62:I63"/>
    <mergeCell ref="J62:J63"/>
    <mergeCell ref="C63:F63"/>
    <mergeCell ref="B64:B65"/>
    <mergeCell ref="C64:F64"/>
    <mergeCell ref="I64:I65"/>
    <mergeCell ref="J64:J65"/>
    <mergeCell ref="C65:F65"/>
  </mergeCells>
  <phoneticPr fontId="2"/>
  <dataValidations disablePrompts="1" count="2">
    <dataValidation type="list" allowBlank="1" showInputMessage="1" showErrorMessage="1" sqref="H27" xr:uid="{00000000-0002-0000-0200-000000000000}">
      <formula1>$N$9:$N$27</formula1>
    </dataValidation>
    <dataValidation type="list" allowBlank="1" showInputMessage="1" showErrorMessage="1" sqref="H28 H30:H48 H7:H26 H50:H65" xr:uid="{00000000-0002-0000-0200-000001000000}">
      <formula1>$N$7:$N$8</formula1>
    </dataValidation>
  </dataValidations>
  <pageMargins left="0.62992125984251968" right="0.43307086614173229" top="0.51181102362204722" bottom="0.55118110236220474" header="0.19685039370078741" footer="0.19685039370078741"/>
  <pageSetup paperSize="9" scale="59" fitToHeight="2"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heetViews>
  <sheetFormatPr defaultColWidth="9" defaultRowHeight="12.75" x14ac:dyDescent="0.25"/>
  <cols>
    <col min="1" max="6" width="9" style="76"/>
    <col min="7" max="7" width="10.3984375" style="76" customWidth="1"/>
    <col min="8" max="8" width="11.265625" style="76" customWidth="1"/>
    <col min="9" max="9" width="13.265625" style="76" customWidth="1"/>
    <col min="10" max="16384" width="9" style="76"/>
  </cols>
  <sheetData>
    <row r="2" spans="1:9" ht="16.149999999999999" x14ac:dyDescent="0.25">
      <c r="A2" s="77" t="s">
        <v>103</v>
      </c>
    </row>
    <row r="4" spans="1:9" x14ac:dyDescent="0.25">
      <c r="A4" s="239" t="s">
        <v>102</v>
      </c>
      <c r="B4" s="239"/>
      <c r="C4" s="239"/>
      <c r="D4" s="239"/>
      <c r="E4" s="239"/>
      <c r="F4" s="239"/>
      <c r="G4" s="239"/>
      <c r="H4" s="239"/>
      <c r="I4" s="239"/>
    </row>
    <row r="5" spans="1:9" x14ac:dyDescent="0.25">
      <c r="A5" s="239"/>
      <c r="B5" s="239"/>
      <c r="C5" s="239"/>
      <c r="D5" s="239"/>
      <c r="E5" s="239"/>
      <c r="F5" s="239"/>
      <c r="G5" s="239"/>
      <c r="H5" s="239"/>
      <c r="I5" s="239"/>
    </row>
    <row r="6" spans="1:9" x14ac:dyDescent="0.25">
      <c r="A6" s="239"/>
      <c r="B6" s="239"/>
      <c r="C6" s="239"/>
      <c r="D6" s="239"/>
      <c r="E6" s="239"/>
      <c r="F6" s="239"/>
      <c r="G6" s="239"/>
      <c r="H6" s="239"/>
      <c r="I6" s="239"/>
    </row>
    <row r="29" spans="1:9" x14ac:dyDescent="0.25">
      <c r="A29" s="239" t="s">
        <v>101</v>
      </c>
      <c r="B29" s="239"/>
      <c r="C29" s="239"/>
      <c r="D29" s="239"/>
      <c r="E29" s="239"/>
      <c r="F29" s="239"/>
      <c r="G29" s="239"/>
      <c r="H29" s="239"/>
      <c r="I29" s="239"/>
    </row>
    <row r="30" spans="1:9" x14ac:dyDescent="0.25">
      <c r="A30" s="239"/>
      <c r="B30" s="239"/>
      <c r="C30" s="239"/>
      <c r="D30" s="239"/>
      <c r="E30" s="239"/>
      <c r="F30" s="239"/>
      <c r="G30" s="239"/>
      <c r="H30" s="239"/>
      <c r="I30" s="239"/>
    </row>
    <row r="31" spans="1:9" x14ac:dyDescent="0.25">
      <c r="A31" s="239"/>
      <c r="B31" s="239"/>
      <c r="C31" s="239"/>
      <c r="D31" s="239"/>
      <c r="E31" s="239"/>
      <c r="F31" s="239"/>
      <c r="G31" s="239"/>
      <c r="H31" s="239"/>
      <c r="I31" s="239"/>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2026-01-14T04:57:31Z</cp:lastPrinted>
  <dcterms:created xsi:type="dcterms:W3CDTF">2008-06-13T01:43:29Z</dcterms:created>
  <dcterms:modified xsi:type="dcterms:W3CDTF">2026-01-14T05:04:08Z</dcterms:modified>
</cp:coreProperties>
</file>