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LS220DB42D\share\令和7年度\3　技術係\01　共通データ\076　R8買電入札\揚水ポンプ所\1_入札資料作成\1_(北部→資源)資源政策課へ送付\"/>
    </mc:Choice>
  </mc:AlternateContent>
  <xr:revisionPtr revIDLastSave="0" documentId="13_ncr:1_{F721C737-A4EA-4379-87B9-DC3602D95FB6}" xr6:coauthVersionLast="47" xr6:coauthVersionMax="47" xr10:uidLastSave="{00000000-0000-0000-0000-000000000000}"/>
  <bookViews>
    <workbookView xWindow="-120" yWindow="-120" windowWidth="29040" windowHeight="15720" xr2:uid="{00000000-000D-0000-FFFF-FFFF00000000}"/>
  </bookViews>
  <sheets>
    <sheet name="積算内訳書" sheetId="4" r:id="rId1"/>
    <sheet name="【記載例】積算内訳書" sheetId="6" r:id="rId2"/>
  </sheets>
  <definedNames>
    <definedName name="_xlnm.Print_Area" localSheetId="1">【記載例】積算内訳書!$A$1:$Q$30</definedName>
    <definedName name="_xlnm.Print_Area" localSheetId="0">積算内訳書!$A$1:$Q$30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9" i="4" l="1"/>
  <c r="O20" i="6" l="1"/>
  <c r="O21" i="6" s="1"/>
  <c r="N20" i="6"/>
  <c r="N21" i="6" s="1"/>
  <c r="M20" i="6"/>
  <c r="M21" i="6" s="1"/>
  <c r="L20" i="6"/>
  <c r="L21" i="6" s="1"/>
  <c r="K20" i="6"/>
  <c r="K21" i="6" s="1"/>
  <c r="J20" i="6"/>
  <c r="J21" i="6" s="1"/>
  <c r="I20" i="6"/>
  <c r="I21" i="6" s="1"/>
  <c r="H20" i="6"/>
  <c r="H21" i="6" s="1"/>
  <c r="G20" i="6"/>
  <c r="G21" i="6" s="1"/>
  <c r="F20" i="6"/>
  <c r="F21" i="6" s="1"/>
  <c r="E20" i="6"/>
  <c r="E21" i="6" s="1"/>
  <c r="D20" i="6"/>
  <c r="D21" i="6" s="1"/>
  <c r="O16" i="6"/>
  <c r="N16" i="6"/>
  <c r="M16" i="6"/>
  <c r="L16" i="6"/>
  <c r="K16" i="6"/>
  <c r="J16" i="6"/>
  <c r="I16" i="6"/>
  <c r="H16" i="6"/>
  <c r="G16" i="6"/>
  <c r="F16" i="6"/>
  <c r="E16" i="6"/>
  <c r="D16" i="6"/>
  <c r="O15" i="6"/>
  <c r="O18" i="6" s="1"/>
  <c r="O22" i="6" s="1"/>
  <c r="N15" i="6"/>
  <c r="N18" i="6" s="1"/>
  <c r="M15" i="6"/>
  <c r="M18" i="6" s="1"/>
  <c r="L15" i="6"/>
  <c r="L18" i="6" s="1"/>
  <c r="L22" i="6" s="1"/>
  <c r="K15" i="6"/>
  <c r="K18" i="6" s="1"/>
  <c r="K22" i="6" s="1"/>
  <c r="J15" i="6"/>
  <c r="J18" i="6" s="1"/>
  <c r="I15" i="6"/>
  <c r="H15" i="6"/>
  <c r="H18" i="6" s="1"/>
  <c r="G15" i="6"/>
  <c r="G18" i="6" s="1"/>
  <c r="F15" i="6"/>
  <c r="F18" i="6" s="1"/>
  <c r="E15" i="6"/>
  <c r="E18" i="6" s="1"/>
  <c r="D15" i="6"/>
  <c r="D18" i="6" s="1"/>
  <c r="D20" i="4"/>
  <c r="D21" i="4" s="1"/>
  <c r="K20" i="4"/>
  <c r="K21" i="4" s="1"/>
  <c r="L20" i="4"/>
  <c r="L21" i="4" s="1"/>
  <c r="M20" i="4"/>
  <c r="M21" i="4" s="1"/>
  <c r="N20" i="4"/>
  <c r="N21" i="4" s="1"/>
  <c r="O20" i="4"/>
  <c r="O21" i="4" s="1"/>
  <c r="J20" i="4"/>
  <c r="J21" i="4" s="1"/>
  <c r="E20" i="4"/>
  <c r="E21" i="4" s="1"/>
  <c r="F20" i="4"/>
  <c r="F21" i="4" s="1"/>
  <c r="G20" i="4"/>
  <c r="G21" i="4" s="1"/>
  <c r="H20" i="4"/>
  <c r="H21" i="4" s="1"/>
  <c r="I20" i="4"/>
  <c r="I21" i="4" s="1"/>
  <c r="H22" i="6" l="1"/>
  <c r="I18" i="6"/>
  <c r="I22" i="6" s="1"/>
  <c r="G22" i="6"/>
  <c r="N22" i="6"/>
  <c r="M22" i="6"/>
  <c r="J22" i="6"/>
  <c r="F22" i="6"/>
  <c r="E22" i="6"/>
  <c r="D22" i="6"/>
  <c r="P21" i="6"/>
  <c r="P21" i="4"/>
  <c r="P18" i="6" l="1"/>
  <c r="P22" i="6"/>
  <c r="O16" i="4"/>
  <c r="N16" i="4"/>
  <c r="M16" i="4"/>
  <c r="L16" i="4"/>
  <c r="K16" i="4"/>
  <c r="J16" i="4"/>
  <c r="I16" i="4"/>
  <c r="H16" i="4"/>
  <c r="G16" i="4"/>
  <c r="F16" i="4"/>
  <c r="E16" i="4"/>
  <c r="D16" i="4"/>
  <c r="D18" i="4" s="1"/>
  <c r="O15" i="4"/>
  <c r="N15" i="4"/>
  <c r="M15" i="4"/>
  <c r="L15" i="4"/>
  <c r="K15" i="4"/>
  <c r="J15" i="4"/>
  <c r="I15" i="4"/>
  <c r="H15" i="4"/>
  <c r="G15" i="4"/>
  <c r="F15" i="4"/>
  <c r="E15" i="4"/>
  <c r="D15" i="4"/>
  <c r="F18" i="4" l="1"/>
  <c r="F22" i="4" s="1"/>
  <c r="G18" i="4"/>
  <c r="G22" i="4" s="1"/>
  <c r="H18" i="4"/>
  <c r="H22" i="4" s="1"/>
  <c r="I18" i="4"/>
  <c r="I22" i="4" s="1"/>
  <c r="J18" i="4"/>
  <c r="J22" i="4" s="1"/>
  <c r="K18" i="4"/>
  <c r="L18" i="4"/>
  <c r="L22" i="4" s="1"/>
  <c r="M18" i="4"/>
  <c r="M22" i="4" s="1"/>
  <c r="N18" i="4"/>
  <c r="N22" i="4" s="1"/>
  <c r="O18" i="4"/>
  <c r="O22" i="4" s="1"/>
  <c r="D22" i="4"/>
  <c r="E18" i="4"/>
  <c r="E22" i="4" s="1"/>
  <c r="P23" i="6"/>
  <c r="H2" i="6" s="1"/>
  <c r="P18" i="4" l="1"/>
  <c r="K22" i="4"/>
  <c r="P22" i="4" l="1"/>
  <c r="P23" i="4" s="1"/>
  <c r="H2" i="4" l="1"/>
</calcChain>
</file>

<file path=xl/sharedStrings.xml><?xml version="1.0" encoding="utf-8"?>
<sst xmlns="http://schemas.openxmlformats.org/spreadsheetml/2006/main" count="106" uniqueCount="52">
  <si>
    <t>契約種別</t>
    <rPh sb="0" eb="2">
      <t>ケイヤク</t>
    </rPh>
    <rPh sb="2" eb="4">
      <t>シュベツ</t>
    </rPh>
    <phoneticPr fontId="2"/>
  </si>
  <si>
    <t>契約電力
[kW]</t>
    <rPh sb="0" eb="2">
      <t>ケイヤク</t>
    </rPh>
    <rPh sb="2" eb="4">
      <t>デンリョク</t>
    </rPh>
    <phoneticPr fontId="2"/>
  </si>
  <si>
    <t>電力量単価[円/kWh](税込）</t>
    <rPh sb="0" eb="2">
      <t>デンリョク</t>
    </rPh>
    <rPh sb="2" eb="3">
      <t>リョウ</t>
    </rPh>
    <rPh sb="3" eb="5">
      <t>タンカ</t>
    </rPh>
    <rPh sb="6" eb="7">
      <t>エン</t>
    </rPh>
    <rPh sb="13" eb="15">
      <t>ゼイコミ</t>
    </rPh>
    <phoneticPr fontId="2"/>
  </si>
  <si>
    <t>用　途</t>
    <rPh sb="0" eb="1">
      <t>ヨウ</t>
    </rPh>
    <rPh sb="2" eb="3">
      <t>ト</t>
    </rPh>
    <phoneticPr fontId="2"/>
  </si>
  <si>
    <t>夏　季</t>
    <rPh sb="0" eb="1">
      <t>ナツ</t>
    </rPh>
    <phoneticPr fontId="2"/>
  </si>
  <si>
    <t>その他季</t>
    <rPh sb="2" eb="3">
      <t>ホカ</t>
    </rPh>
    <rPh sb="3" eb="4">
      <t>キ</t>
    </rPh>
    <phoneticPr fontId="2"/>
  </si>
  <si>
    <t>４月</t>
    <rPh sb="1" eb="2">
      <t>ガツ</t>
    </rPh>
    <phoneticPr fontId="2"/>
  </si>
  <si>
    <t>５月</t>
  </si>
  <si>
    <t>６月</t>
  </si>
  <si>
    <t>７月</t>
  </si>
  <si>
    <t>８月</t>
  </si>
  <si>
    <t>９月</t>
  </si>
  <si>
    <t>１０月</t>
  </si>
  <si>
    <t>１１月</t>
  </si>
  <si>
    <t>１２月</t>
  </si>
  <si>
    <t>１月</t>
  </si>
  <si>
    <t>２月</t>
  </si>
  <si>
    <t>３月</t>
  </si>
  <si>
    <t>契約電力[kW]</t>
    <rPh sb="0" eb="2">
      <t>ケイヤク</t>
    </rPh>
    <rPh sb="2" eb="4">
      <t>デンリョク</t>
    </rPh>
    <phoneticPr fontId="2"/>
  </si>
  <si>
    <t>力率[%]</t>
    <rPh sb="0" eb="2">
      <t>リキリツ</t>
    </rPh>
    <phoneticPr fontId="2"/>
  </si>
  <si>
    <t>電力量[kWh]</t>
    <rPh sb="0" eb="2">
      <t>デンリョク</t>
    </rPh>
    <rPh sb="2" eb="3">
      <t>リョウ</t>
    </rPh>
    <phoneticPr fontId="2"/>
  </si>
  <si>
    <t>電力量単価[円/KWh]</t>
    <rPh sb="0" eb="2">
      <t>デンリョク</t>
    </rPh>
    <rPh sb="2" eb="3">
      <t>リョウ</t>
    </rPh>
    <rPh sb="3" eb="5">
      <t>タンカ</t>
    </rPh>
    <rPh sb="6" eb="7">
      <t>エン</t>
    </rPh>
    <phoneticPr fontId="2"/>
  </si>
  <si>
    <t>　小数点以下第2位まで記載すること。</t>
    <phoneticPr fontId="2"/>
  </si>
  <si>
    <t>基本料金単価
[円/kW](税込）</t>
    <rPh sb="4" eb="6">
      <t>タンカ</t>
    </rPh>
    <rPh sb="8" eb="9">
      <t>エン</t>
    </rPh>
    <rPh sb="14" eb="16">
      <t>ゼイコミ</t>
    </rPh>
    <phoneticPr fontId="2"/>
  </si>
  <si>
    <t>基本料金単価[円/kW]</t>
    <rPh sb="0" eb="2">
      <t>キホン</t>
    </rPh>
    <rPh sb="2" eb="4">
      <t>リョウキン</t>
    </rPh>
    <rPh sb="4" eb="6">
      <t>タンカ</t>
    </rPh>
    <rPh sb="7" eb="8">
      <t>エン</t>
    </rPh>
    <phoneticPr fontId="2"/>
  </si>
  <si>
    <t>計</t>
    <rPh sb="0" eb="1">
      <t>ケイ</t>
    </rPh>
    <phoneticPr fontId="2"/>
  </si>
  <si>
    <r>
      <t>②電力量料金[円]</t>
    </r>
    <r>
      <rPr>
        <sz val="8"/>
        <color theme="1"/>
        <rFont val="ＭＳ Ｐゴシック"/>
        <family val="3"/>
        <charset val="128"/>
        <scheme val="minor"/>
      </rPr>
      <t>（１銭未満切捨）</t>
    </r>
    <rPh sb="1" eb="3">
      <t>デンリョク</t>
    </rPh>
    <rPh sb="3" eb="4">
      <t>リョウ</t>
    </rPh>
    <rPh sb="4" eb="6">
      <t>リョウキン</t>
    </rPh>
    <rPh sb="7" eb="8">
      <t>エン</t>
    </rPh>
    <phoneticPr fontId="2"/>
  </si>
  <si>
    <r>
      <t>計（①＋②）[円]</t>
    </r>
    <r>
      <rPr>
        <sz val="8"/>
        <color theme="1"/>
        <rFont val="ＭＳ Ｐゴシック"/>
        <family val="3"/>
        <charset val="128"/>
        <scheme val="minor"/>
      </rPr>
      <t>（１円未満切捨）</t>
    </r>
    <rPh sb="0" eb="1">
      <t>ケイ</t>
    </rPh>
    <rPh sb="7" eb="8">
      <t>エン</t>
    </rPh>
    <phoneticPr fontId="2"/>
  </si>
  <si>
    <t>積 算 内 訳 書</t>
    <rPh sb="0" eb="1">
      <t>セキ</t>
    </rPh>
    <rPh sb="2" eb="3">
      <t>サン</t>
    </rPh>
    <rPh sb="4" eb="5">
      <t>ナイ</t>
    </rPh>
    <rPh sb="6" eb="7">
      <t>ヤク</t>
    </rPh>
    <rPh sb="8" eb="9">
      <t>ショ</t>
    </rPh>
    <phoneticPr fontId="2"/>
  </si>
  <si>
    <t>一金</t>
    <rPh sb="0" eb="1">
      <t>イチ</t>
    </rPh>
    <rPh sb="1" eb="2">
      <t>キン</t>
    </rPh>
    <phoneticPr fontId="2"/>
  </si>
  <si>
    <t>円</t>
    <rPh sb="0" eb="1">
      <t>エン</t>
    </rPh>
    <phoneticPr fontId="2"/>
  </si>
  <si>
    <t>1 単価</t>
    <rPh sb="2" eb="4">
      <t>タンカ</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</si>
  <si>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</si>
  <si>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</si>
  <si>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</si>
  <si>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代理人</t>
    <rPh sb="0" eb="3">
      <t>ダイリニン</t>
    </rPh>
    <phoneticPr fontId="3"/>
  </si>
  <si>
    <t>印</t>
    <rPh sb="0" eb="1">
      <t>イン</t>
    </rPh>
    <phoneticPr fontId="3"/>
  </si>
  <si>
    <t>※夏季：７月１日から９月３０日までの期間とする。　その他季：「夏季」以外の期間とする。</t>
    <rPh sb="1" eb="2">
      <t>ナツ</t>
    </rPh>
    <rPh sb="5" eb="6">
      <t>ガツ</t>
    </rPh>
    <rPh sb="6" eb="8">
      <t>ツイタチ</t>
    </rPh>
    <rPh sb="11" eb="12">
      <t>ガツ</t>
    </rPh>
    <rPh sb="14" eb="15">
      <t>ニチ</t>
    </rPh>
    <rPh sb="18" eb="20">
      <t>キカン</t>
    </rPh>
    <rPh sb="27" eb="28">
      <t>タ</t>
    </rPh>
    <rPh sb="28" eb="29">
      <t>キ</t>
    </rPh>
    <rPh sb="31" eb="33">
      <t>カキ</t>
    </rPh>
    <rPh sb="34" eb="36">
      <t>イガイ</t>
    </rPh>
    <rPh sb="37" eb="39">
      <t>キカン</t>
    </rPh>
    <phoneticPr fontId="2"/>
  </si>
  <si>
    <t>※定期：事前に申請した定期検査または定期補修の期間とする。　事故：「定期」以外の期間とする。</t>
    <rPh sb="1" eb="3">
      <t>テイキ</t>
    </rPh>
    <rPh sb="4" eb="6">
      <t>ジゼン</t>
    </rPh>
    <rPh sb="7" eb="9">
      <t>シンセイ</t>
    </rPh>
    <rPh sb="11" eb="13">
      <t>テイキ</t>
    </rPh>
    <rPh sb="13" eb="15">
      <t>ケンサ</t>
    </rPh>
    <rPh sb="18" eb="20">
      <t>テイキ</t>
    </rPh>
    <rPh sb="20" eb="22">
      <t>ホシュウ</t>
    </rPh>
    <rPh sb="23" eb="25">
      <t>キカン</t>
    </rPh>
    <rPh sb="30" eb="32">
      <t>ジコ</t>
    </rPh>
    <rPh sb="34" eb="36">
      <t>テイキ</t>
    </rPh>
    <rPh sb="37" eb="39">
      <t>イガイ</t>
    </rPh>
    <rPh sb="40" eb="42">
      <t>キカン</t>
    </rPh>
    <phoneticPr fontId="2"/>
  </si>
  <si>
    <t>　積算内訳書の色（黄色及び水色）で塗りつぶされた欄（セル）を全て記載し、参考総価比較額を見積もること。
　この積算内訳書は、「１　単価」の表に単価を記載すると、自動的に水色で塗りつぶされた欄（セル）に単価が反映され、参考総価比較額が積算されるように参考として計算式が入力されているが、入札に際して提出する積算内訳書の作成に当たっては、入札参加者の責任において記載内容や算定方法に間違いがないか十分に確認を行うこと。なお、記載内容や算定方法に間違いがある積算内訳書による入札は、無効とする。</t>
    <phoneticPr fontId="2"/>
  </si>
  <si>
    <t>　基づく賦課金は考慮しないこと。</t>
    <phoneticPr fontId="2"/>
  </si>
  <si>
    <r>
      <t>参 考 総 価 比 較 額　</t>
    </r>
    <r>
      <rPr>
        <sz val="9"/>
        <color theme="1"/>
        <rFont val="ＭＳ Ｐゴシック"/>
        <family val="3"/>
        <charset val="128"/>
        <scheme val="minor"/>
      </rPr>
      <t>（消費税及び地方消費税を含まない）</t>
    </r>
    <rPh sb="0" eb="1">
      <t>サン</t>
    </rPh>
    <rPh sb="2" eb="3">
      <t>コウ</t>
    </rPh>
    <rPh sb="4" eb="5">
      <t>ソウ</t>
    </rPh>
    <rPh sb="6" eb="7">
      <t>アタイ</t>
    </rPh>
    <rPh sb="8" eb="9">
      <t>ヒ</t>
    </rPh>
    <rPh sb="10" eb="11">
      <t>クラベル</t>
    </rPh>
    <rPh sb="12" eb="13">
      <t>ガク</t>
    </rPh>
    <phoneticPr fontId="2"/>
  </si>
  <si>
    <t>２　常用電力</t>
    <rPh sb="2" eb="4">
      <t>ジョウヨウ</t>
    </rPh>
    <rPh sb="4" eb="6">
      <t>デンリョク</t>
    </rPh>
    <phoneticPr fontId="2"/>
  </si>
  <si>
    <t>常用電力</t>
    <rPh sb="0" eb="2">
      <t>ジョウヨウ</t>
    </rPh>
    <rPh sb="2" eb="4">
      <t>デンリョク</t>
    </rPh>
    <phoneticPr fontId="2"/>
  </si>
  <si>
    <t>※1：（使用月の基本料金）＝（契約電力）×（基本料金単価）×（（185－力率[%]）/100）として算定すること。　</t>
    <phoneticPr fontId="2"/>
  </si>
  <si>
    <r>
      <t>①基本料金[円]</t>
    </r>
    <r>
      <rPr>
        <sz val="8"/>
        <color theme="1"/>
        <rFont val="ＭＳ Ｐゴシック"/>
        <family val="3"/>
        <charset val="128"/>
        <scheme val="minor"/>
      </rPr>
      <t>（１銭未満切捨）※</t>
    </r>
    <r>
      <rPr>
        <sz val="8"/>
        <color theme="1"/>
        <rFont val="ＭＳ Ｐゴシック"/>
        <family val="2"/>
        <charset val="128"/>
        <scheme val="minor"/>
      </rPr>
      <t>1</t>
    </r>
    <rPh sb="1" eb="3">
      <t>キホン</t>
    </rPh>
    <rPh sb="3" eb="5">
      <t>リョウキン</t>
    </rPh>
    <rPh sb="6" eb="7">
      <t>エン</t>
    </rPh>
    <phoneticPr fontId="2"/>
  </si>
  <si>
    <t>※基本料金単価及び電力量単価は、消費税等相当額（10%)を含んだ単価を</t>
    <rPh sb="1" eb="3">
      <t>キホン</t>
    </rPh>
    <rPh sb="3" eb="5">
      <t>リョウキン</t>
    </rPh>
    <rPh sb="5" eb="7">
      <t>タンカ</t>
    </rPh>
    <rPh sb="7" eb="8">
      <t>オヨ</t>
    </rPh>
    <rPh sb="9" eb="11">
      <t>デンリョク</t>
    </rPh>
    <rPh sb="11" eb="12">
      <t>リョウ</t>
    </rPh>
    <rPh sb="12" eb="14">
      <t>タンカ</t>
    </rPh>
    <rPh sb="16" eb="18">
      <t>ショウヒ</t>
    </rPh>
    <rPh sb="18" eb="19">
      <t>ゼイ</t>
    </rPh>
    <rPh sb="19" eb="20">
      <t>トウ</t>
    </rPh>
    <rPh sb="20" eb="22">
      <t>ソウトウ</t>
    </rPh>
    <rPh sb="22" eb="23">
      <t>ガク</t>
    </rPh>
    <rPh sb="29" eb="30">
      <t>フク</t>
    </rPh>
    <rPh sb="32" eb="34">
      <t>タンカ</t>
    </rPh>
    <phoneticPr fontId="2"/>
  </si>
  <si>
    <t>※燃料費等調整額及び電気事業者による再生可能エネルギー電気の調達に関する特別措置法に</t>
    <rPh sb="1" eb="4">
      <t>ネンリョウヒ</t>
    </rPh>
    <rPh sb="4" eb="5">
      <t>トウ</t>
    </rPh>
    <rPh sb="5" eb="7">
      <t>チョウセイ</t>
    </rPh>
    <rPh sb="7" eb="8">
      <t>ガク</t>
    </rPh>
    <rPh sb="8" eb="9">
      <t>オヨ</t>
    </rPh>
    <rPh sb="10" eb="12">
      <t>デンキ</t>
    </rPh>
    <rPh sb="12" eb="15">
      <t>ジギョウシャ</t>
    </rPh>
    <rPh sb="18" eb="20">
      <t>サイセイ</t>
    </rPh>
    <rPh sb="20" eb="22">
      <t>カノウ</t>
    </rPh>
    <rPh sb="27" eb="29">
      <t>デンキ</t>
    </rPh>
    <rPh sb="30" eb="32">
      <t>チョウタツ</t>
    </rPh>
    <rPh sb="33" eb="34">
      <t>カン</t>
    </rPh>
    <rPh sb="36" eb="38">
      <t>トクベツ</t>
    </rPh>
    <rPh sb="38" eb="41">
      <t>ソチホウ</t>
    </rPh>
    <phoneticPr fontId="3"/>
  </si>
  <si>
    <t>※2：参考総価比較額は消費税及び地方消費税を含まない額とする。</t>
    <rPh sb="3" eb="5">
      <t>サンコウ</t>
    </rPh>
    <rPh sb="5" eb="6">
      <t>ソウ</t>
    </rPh>
    <rPh sb="6" eb="7">
      <t>アタイ</t>
    </rPh>
    <rPh sb="7" eb="9">
      <t>ヒカク</t>
    </rPh>
    <rPh sb="9" eb="10">
      <t>ガク</t>
    </rPh>
    <rPh sb="11" eb="13">
      <t>ショウヒ</t>
    </rPh>
    <rPh sb="13" eb="14">
      <t>ゼイ</t>
    </rPh>
    <rPh sb="14" eb="15">
      <t>オヨ</t>
    </rPh>
    <rPh sb="16" eb="18">
      <t>チホウ</t>
    </rPh>
    <rPh sb="18" eb="21">
      <t>ショウヒゼイ</t>
    </rPh>
    <rPh sb="22" eb="23">
      <t>フク</t>
    </rPh>
    <rPh sb="26" eb="27">
      <t>ガク</t>
    </rPh>
    <phoneticPr fontId="2"/>
  </si>
  <si>
    <t>参考総価比較額</t>
    <rPh sb="0" eb="2">
      <t>サンコウ</t>
    </rPh>
    <rPh sb="2" eb="3">
      <t>ソウ</t>
    </rPh>
    <rPh sb="3" eb="4">
      <t>アタイ</t>
    </rPh>
    <rPh sb="4" eb="6">
      <t>ヒカク</t>
    </rPh>
    <rPh sb="6" eb="7">
      <t>ガク</t>
    </rPh>
    <phoneticPr fontId="2"/>
  </si>
  <si>
    <t>税込</t>
    <rPh sb="0" eb="2">
      <t>ゼイコミ</t>
    </rPh>
    <phoneticPr fontId="2"/>
  </si>
  <si>
    <t>税抜※2</t>
    <rPh sb="0" eb="2">
      <t>ゼイヌキ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</si>
</sst>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2"/>
      <charset val="128"/>
      <scheme val="minor"/>
    </font>
    <font>
      <sz val="10"/>
      <color theme="1"/>
      <name val="ＭＳ Ｐゴシック"/>
      <family val="2"/>
      <charset val="128"/>
      <scheme val="minor"/>
    </font>
    <font>
      <sz val="11"/>
      <name val="ＭＳ Ｐゴシック"/>
      <family val="3"/>
      <charset val="128"/>
    </font>
    <font>
      <sz val="8"/>
      <color theme="1"/>
      <name val="ＭＳ Ｐゴシック"/>
      <family val="3"/>
      <charset val="128"/>
      <scheme val="minor"/>
    </font>
    <font>
      <sz val="10"/>
      <name val="ＭＳ Ｐゴシック"/>
      <family val="2"/>
      <charset val="128"/>
      <scheme val="minor"/>
    </font>
    <font>
      <sz val="14"/>
      <color theme="1"/>
      <name val="ＭＳ Ｐゴシック"/>
      <family val="2"/>
      <charset val="128"/>
      <scheme val="minor"/>
    </font>
    <font>
      <sz val="8"/>
      <color theme="1"/>
      <name val="ＭＳ Ｐゴシック"/>
      <family val="2"/>
      <charset val="128"/>
      <scheme val="minor"/>
    </font>
    <font>
      <sz val="10"/>
      <name val="ＭＳ Ｐゴシック"/>
      <family val="3"/>
      <charset val="128"/>
    </font>
    <font>
      <sz val="11"/>
      <color rgb="FFFF0000"/>
      <name val="ＭＳ Ｐゴシック"/>
      <family val="3"/>
      <charset val="128"/>
      <scheme val="minor"/>
    </font>
    <font>
      <sz val="8"/>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11"/>
      <color theme="0"/>
      <name val="ＭＳ Ｐゴシック"/>
      <family val="2"/>
      <charset val="128"/>
      <scheme val="minor"/>
    </font>
    <font>
      <sz val="8"/>
      <color theme="0"/>
      <name val="ＭＳ Ｐゴシック"/>
      <family val="3"/>
      <charset val="128"/>
      <scheme val="minor"/>
    </font>
    <font>
      <sz val="11"/>
      <color theme="0"/>
      <name val="ＭＳ Ｐゴシック"/>
      <family val="3"/>
      <charset val="128"/>
      <scheme val="minor"/>
    </font>
    <font>
      <sz val="11"/>
      <color rgb="FFFF0000"/>
      <name val="ＭＳ Ｐゴシック"/>
      <family val="2"/>
      <charset val="128"/>
      <scheme val="minor"/>
    </font>
    <font>
      <sz val="10"/>
      <color rgb="FFFF0000"/>
      <name val="ＭＳ Ｐゴシック"/>
      <family val="2"/>
      <charset val="128"/>
      <scheme val="minor"/>
    </font>
    <font>
      <sz val="11"/>
      <name val="ＭＳ Ｐゴシック"/>
      <family val="2"/>
      <charset val="128"/>
      <scheme val="minor"/>
    </font>
    <font>
      <sz val="9"/>
      <color rgb="FFFF0000"/>
      <name val="ＭＳ Ｐゴシック"/>
      <family val="2"/>
      <charset val="128"/>
      <scheme val="minor"/>
    </font>
    <font>
      <sz val="9"/>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diagonalDown="1">
      <left/>
      <right style="thin">
        <color indexed="64"/>
      </right>
      <top style="double">
        <color indexed="64"/>
      </top>
      <bottom style="thin">
        <color indexed="64"/>
      </bottom>
      <diagonal style="thin">
        <color indexed="64"/>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top/>
      <bottom style="medium">
        <color auto="1"/>
      </bottom>
      <diagonal/>
    </border>
    <border>
      <left/>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cellStyleXfs>
  <cellXfs count="94">
    <xf numFmtId="0" fontId="0" fillId="0" borderId="0" xfId="0">
      <alignment vertical="center"/>
    </xf>
    <xf numFmtId="0" fontId="0" fillId="0" borderId="2"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13" xfId="0" applyFont="1" applyBorder="1">
      <alignment vertical="center"/>
    </xf>
    <xf numFmtId="0" fontId="5" fillId="0" borderId="17" xfId="0" applyFont="1" applyBorder="1">
      <alignment vertical="center"/>
    </xf>
    <xf numFmtId="0" fontId="4" fillId="0" borderId="0" xfId="0" applyFont="1">
      <alignment vertical="center"/>
    </xf>
    <xf numFmtId="40" fontId="0" fillId="3" borderId="1" xfId="1" applyNumberFormat="1" applyFont="1" applyFill="1" applyBorder="1">
      <alignment vertical="center"/>
    </xf>
    <xf numFmtId="0" fontId="7" fillId="0" borderId="0" xfId="0" applyFont="1" applyAlignment="1">
      <alignment horizontal="right" vertical="top"/>
    </xf>
    <xf numFmtId="2" fontId="0" fillId="3" borderId="1" xfId="0" applyNumberFormat="1" applyFill="1" applyBorder="1">
      <alignment vertical="center"/>
    </xf>
    <xf numFmtId="0" fontId="0" fillId="0" borderId="30" xfId="0" applyBorder="1" applyAlignment="1">
      <alignment horizontal="right" vertical="center"/>
    </xf>
    <xf numFmtId="0" fontId="0" fillId="0" borderId="30" xfId="0" applyBorder="1">
      <alignment vertical="center"/>
    </xf>
    <xf numFmtId="40" fontId="8" fillId="2" borderId="15" xfId="0" applyNumberFormat="1" applyFont="1" applyFill="1" applyBorder="1">
      <alignment vertical="center"/>
    </xf>
    <xf numFmtId="40" fontId="8" fillId="2" borderId="1" xfId="0" applyNumberFormat="1" applyFont="1" applyFill="1" applyBorder="1">
      <alignment vertical="center"/>
    </xf>
    <xf numFmtId="40" fontId="8" fillId="2" borderId="16" xfId="0" applyNumberFormat="1" applyFont="1" applyFill="1" applyBorder="1">
      <alignment vertical="center"/>
    </xf>
    <xf numFmtId="38" fontId="8" fillId="2" borderId="21" xfId="0" applyNumberFormat="1" applyFont="1" applyFill="1" applyBorder="1">
      <alignment vertical="center"/>
    </xf>
    <xf numFmtId="38" fontId="8" fillId="2" borderId="22" xfId="0" applyNumberFormat="1" applyFont="1" applyFill="1" applyBorder="1">
      <alignment vertical="center"/>
    </xf>
    <xf numFmtId="38" fontId="8" fillId="2" borderId="23" xfId="0" applyNumberFormat="1" applyFont="1" applyFill="1" applyBorder="1">
      <alignment vertical="center"/>
    </xf>
    <xf numFmtId="38" fontId="8" fillId="2" borderId="24" xfId="0" applyNumberFormat="1" applyFont="1" applyFill="1" applyBorder="1">
      <alignment vertical="center"/>
    </xf>
    <xf numFmtId="38" fontId="8" fillId="2" borderId="25" xfId="0" applyNumberFormat="1" applyFont="1" applyFill="1" applyBorder="1">
      <alignment vertical="center"/>
    </xf>
    <xf numFmtId="0" fontId="10" fillId="0" borderId="27" xfId="0" applyFont="1" applyBorder="1" applyAlignment="1">
      <alignment horizontal="left" vertical="center"/>
    </xf>
    <xf numFmtId="0" fontId="7" fillId="0" borderId="27" xfId="0" applyFont="1" applyBorder="1" applyAlignment="1">
      <alignment horizontal="left" vertical="center"/>
    </xf>
    <xf numFmtId="0" fontId="7" fillId="0" borderId="0" xfId="0" applyFont="1">
      <alignment vertical="center"/>
    </xf>
    <xf numFmtId="0" fontId="0" fillId="0" borderId="0" xfId="0" applyAlignment="1">
      <alignment horizontal="center" vertical="center"/>
    </xf>
    <xf numFmtId="38" fontId="0" fillId="0" borderId="0" xfId="1" applyFont="1" applyBorder="1" applyAlignment="1">
      <alignment horizontal="right" vertical="center"/>
    </xf>
    <xf numFmtId="2" fontId="0" fillId="0" borderId="0" xfId="0" applyNumberFormat="1">
      <alignment vertical="center"/>
    </xf>
    <xf numFmtId="38" fontId="5" fillId="2" borderId="26" xfId="1" applyFont="1" applyFill="1" applyBorder="1">
      <alignment vertical="center"/>
    </xf>
    <xf numFmtId="0" fontId="12" fillId="0" borderId="0" xfId="0" applyFont="1">
      <alignment vertical="center"/>
    </xf>
    <xf numFmtId="40" fontId="8" fillId="2" borderId="18" xfId="1" applyNumberFormat="1" applyFont="1" applyFill="1" applyBorder="1">
      <alignment vertical="center"/>
    </xf>
    <xf numFmtId="40" fontId="8" fillId="2" borderId="20" xfId="1" applyNumberFormat="1" applyFont="1" applyFill="1" applyBorder="1">
      <alignment vertical="center"/>
    </xf>
    <xf numFmtId="0" fontId="13" fillId="0" borderId="0" xfId="0" applyFont="1">
      <alignment vertical="center"/>
    </xf>
    <xf numFmtId="0" fontId="6" fillId="0" borderId="0" xfId="5" applyFont="1" applyAlignment="1">
      <alignment horizontal="distributed" vertical="center"/>
    </xf>
    <xf numFmtId="0" fontId="0" fillId="0" borderId="1" xfId="0" applyBorder="1" applyAlignment="1">
      <alignment horizontal="center"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10" fillId="0" borderId="0" xfId="0" applyFont="1">
      <alignment vertical="center"/>
    </xf>
    <xf numFmtId="0" fontId="0" fillId="0" borderId="0" xfId="0" applyAlignment="1">
      <alignment horizontal="right" vertical="center"/>
    </xf>
    <xf numFmtId="38" fontId="9" fillId="0" borderId="0" xfId="0" applyNumberFormat="1"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left" vertical="center"/>
    </xf>
    <xf numFmtId="0" fontId="6" fillId="0" borderId="0" xfId="5" applyFont="1" applyAlignment="1">
      <alignment horizontal="right" vertical="center"/>
    </xf>
    <xf numFmtId="0" fontId="5" fillId="2" borderId="18" xfId="0" applyFont="1" applyFill="1" applyBorder="1">
      <alignment vertical="center"/>
    </xf>
    <xf numFmtId="0" fontId="5" fillId="2" borderId="20" xfId="0" applyFont="1" applyFill="1" applyBorder="1">
      <alignment vertical="center"/>
    </xf>
    <xf numFmtId="2" fontId="5" fillId="2" borderId="1" xfId="0" applyNumberFormat="1" applyFont="1" applyFill="1" applyBorder="1">
      <alignment vertical="center"/>
    </xf>
    <xf numFmtId="2" fontId="5" fillId="2" borderId="16" xfId="0" applyNumberFormat="1" applyFont="1" applyFill="1" applyBorder="1">
      <alignment vertical="center"/>
    </xf>
    <xf numFmtId="0" fontId="18" fillId="0" borderId="0" xfId="0" applyFont="1">
      <alignment vertical="center"/>
    </xf>
    <xf numFmtId="0" fontId="19" fillId="0" borderId="0" xfId="0" applyFont="1" applyAlignment="1">
      <alignment horizontal="center" vertical="center"/>
    </xf>
    <xf numFmtId="2" fontId="19" fillId="0" borderId="0" xfId="0" applyNumberFormat="1" applyFont="1">
      <alignment vertical="center"/>
    </xf>
    <xf numFmtId="40" fontId="19" fillId="0" borderId="0" xfId="1" applyNumberFormat="1" applyFont="1" applyFill="1" applyBorder="1">
      <alignment vertical="center"/>
    </xf>
    <xf numFmtId="2" fontId="5" fillId="2" borderId="15" xfId="0" applyNumberFormat="1" applyFont="1" applyFill="1" applyBorder="1">
      <alignment vertical="center"/>
    </xf>
    <xf numFmtId="0" fontId="17" fillId="0" borderId="31" xfId="0" applyFont="1" applyBorder="1">
      <alignment vertical="center"/>
    </xf>
    <xf numFmtId="0" fontId="19" fillId="0" borderId="31" xfId="0" applyFont="1" applyBorder="1">
      <alignment vertical="center"/>
    </xf>
    <xf numFmtId="38" fontId="19" fillId="0" borderId="31" xfId="1" applyFont="1" applyBorder="1" applyAlignment="1">
      <alignment vertical="center"/>
    </xf>
    <xf numFmtId="0" fontId="19" fillId="0" borderId="0" xfId="0" applyFont="1">
      <alignment vertical="center"/>
    </xf>
    <xf numFmtId="38" fontId="19" fillId="0" borderId="0" xfId="1" applyFont="1" applyBorder="1" applyAlignment="1">
      <alignment vertical="center"/>
    </xf>
    <xf numFmtId="3" fontId="0" fillId="0" borderId="0" xfId="0" applyNumberFormat="1">
      <alignment vertical="center"/>
    </xf>
    <xf numFmtId="0" fontId="22" fillId="0" borderId="1" xfId="0" applyFont="1" applyBorder="1">
      <alignment vertical="center"/>
    </xf>
    <xf numFmtId="0" fontId="8" fillId="0" borderId="11" xfId="0" applyFont="1" applyBorder="1">
      <alignment vertical="center"/>
    </xf>
    <xf numFmtId="0" fontId="8" fillId="0" borderId="9" xfId="0" applyFont="1" applyBorder="1">
      <alignment vertical="center"/>
    </xf>
    <xf numFmtId="0" fontId="8" fillId="0" borderId="12" xfId="0" applyFont="1" applyBorder="1">
      <alignment vertical="center"/>
    </xf>
    <xf numFmtId="0" fontId="8" fillId="0" borderId="15" xfId="0" applyFont="1" applyBorder="1">
      <alignment vertical="center"/>
    </xf>
    <xf numFmtId="0" fontId="8" fillId="0" borderId="1" xfId="0" applyFont="1" applyBorder="1">
      <alignment vertical="center"/>
    </xf>
    <xf numFmtId="0" fontId="8" fillId="0" borderId="16" xfId="0" applyFont="1" applyBorder="1">
      <alignment vertical="center"/>
    </xf>
    <xf numFmtId="38" fontId="20" fillId="0" borderId="11" xfId="0" applyNumberFormat="1" applyFont="1" applyBorder="1">
      <alignment vertical="center"/>
    </xf>
    <xf numFmtId="38" fontId="20" fillId="0" borderId="9" xfId="0" applyNumberFormat="1" applyFont="1" applyBorder="1">
      <alignment vertical="center"/>
    </xf>
    <xf numFmtId="38" fontId="20" fillId="0" borderId="12" xfId="0" applyNumberFormat="1" applyFont="1" applyBorder="1">
      <alignment vertical="center"/>
    </xf>
    <xf numFmtId="0" fontId="21" fillId="0" borderId="11" xfId="0" applyFont="1" applyBorder="1">
      <alignment vertical="center"/>
    </xf>
    <xf numFmtId="0" fontId="21" fillId="0" borderId="9" xfId="0" applyFont="1" applyBorder="1">
      <alignment vertical="center"/>
    </xf>
    <xf numFmtId="0" fontId="21" fillId="0" borderId="12" xfId="0" applyFont="1" applyBorder="1">
      <alignment vertical="center"/>
    </xf>
    <xf numFmtId="0" fontId="4" fillId="0" borderId="0" xfId="0" applyFont="1" applyAlignment="1">
      <alignment horizontal="right" vertical="center"/>
    </xf>
    <xf numFmtId="0" fontId="16" fillId="0" borderId="0" xfId="0" applyFont="1">
      <alignment vertical="center"/>
    </xf>
    <xf numFmtId="0" fontId="0" fillId="0" borderId="1" xfId="0" applyBorder="1" applyAlignment="1">
      <alignment horizontal="center" vertical="center"/>
    </xf>
    <xf numFmtId="0" fontId="0" fillId="0" borderId="14" xfId="0" applyBorder="1" applyAlignment="1">
      <alignment horizontal="center" vertical="center"/>
    </xf>
    <xf numFmtId="0" fontId="6" fillId="0" borderId="0" xfId="5" applyFont="1" applyAlignment="1">
      <alignment horizontal="distributed" vertical="center"/>
    </xf>
    <xf numFmtId="0" fontId="0" fillId="0" borderId="10"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center" vertical="center" shrinkToFit="1"/>
    </xf>
    <xf numFmtId="0" fontId="0" fillId="0" borderId="28" xfId="0"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38" fontId="9" fillId="0" borderId="30" xfId="0" applyNumberFormat="1" applyFont="1" applyBorder="1" applyAlignment="1">
      <alignment horizontal="center" vertical="center"/>
    </xf>
    <xf numFmtId="0" fontId="9" fillId="0" borderId="30" xfId="0" applyFont="1" applyBorder="1" applyAlignment="1">
      <alignment horizontal="center"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23" fillId="0" borderId="0" xfId="0" applyFont="1" applyAlignment="1">
      <alignment horizontal="right" vertical="center"/>
    </xf>
    <xf numFmtId="0" fontId="24" fillId="0" borderId="0" xfId="0" applyFont="1">
      <alignment vertical="center"/>
    </xf>
    <xf numFmtId="0" fontId="24" fillId="0" borderId="0" xfId="0" applyFont="1" applyAlignment="1">
      <alignment horizontal="left" vertical="center"/>
    </xf>
    <xf numFmtId="0" fontId="23" fillId="0" borderId="0" xfId="0" applyFont="1">
      <alignment vertical="center"/>
    </xf>
  </cellXfs>
  <cellStyles count="6">
    <cellStyle name="パーセント 2" xfId="2" xr:uid="{00000000-0005-0000-0000-000000000000}"/>
    <cellStyle name="桁区切り" xfId="1" builtinId="6"/>
    <cellStyle name="桁区切り 2"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7"/>
  <sheetViews>
    <sheetView tabSelected="1" view="pageBreakPreview" zoomScale="85" zoomScaleNormal="100" zoomScaleSheetLayoutView="85" workbookViewId="0">
      <selection activeCell="C25" sqref="C25"/>
    </sheetView>
  </sheetViews>
  <sheetFormatPr defaultRowHeight="13.5" x14ac:dyDescent="0.15"/>
  <cols>
    <col min="1" max="1" width="7.875" customWidth="1"/>
    <col min="2" max="3" width="13.125" customWidth="1"/>
    <col min="4" max="16" width="11.25" customWidth="1"/>
    <col min="17" max="17" width="7.25" customWidth="1"/>
  </cols>
  <sheetData>
    <row r="1" spans="2:16" x14ac:dyDescent="0.15">
      <c r="B1" s="84" t="s">
        <v>28</v>
      </c>
      <c r="C1" s="84"/>
      <c r="D1" s="84"/>
      <c r="E1" s="84"/>
      <c r="F1" s="84"/>
      <c r="G1" s="84"/>
      <c r="H1" s="84"/>
      <c r="I1" s="84"/>
      <c r="J1" s="84"/>
      <c r="K1" s="84"/>
      <c r="L1" s="84"/>
      <c r="M1" s="84"/>
      <c r="N1" s="84"/>
      <c r="O1" s="84"/>
      <c r="P1" s="84"/>
    </row>
    <row r="2" spans="2:16" ht="24.75" customHeight="1" thickBot="1" x14ac:dyDescent="0.2">
      <c r="B2" s="84" t="s">
        <v>41</v>
      </c>
      <c r="C2" s="84"/>
      <c r="D2" s="84"/>
      <c r="E2" s="84"/>
      <c r="F2" s="84"/>
      <c r="G2" s="12" t="s">
        <v>29</v>
      </c>
      <c r="H2" s="85">
        <f>P23</f>
        <v>0</v>
      </c>
      <c r="I2" s="86"/>
      <c r="J2" s="86"/>
      <c r="K2" s="86"/>
      <c r="L2" s="86"/>
      <c r="M2" s="13" t="s">
        <v>30</v>
      </c>
    </row>
    <row r="3" spans="2:16" ht="10.5" customHeight="1" x14ac:dyDescent="0.15">
      <c r="G3" s="38"/>
      <c r="H3" s="39"/>
      <c r="I3" s="40"/>
      <c r="J3" s="40"/>
      <c r="K3" s="40"/>
      <c r="L3" s="40"/>
    </row>
    <row r="4" spans="2:16" ht="41.25" customHeight="1" x14ac:dyDescent="0.15">
      <c r="B4" s="87" t="s">
        <v>39</v>
      </c>
      <c r="C4" s="88"/>
      <c r="D4" s="88"/>
      <c r="E4" s="88"/>
      <c r="F4" s="88"/>
      <c r="G4" s="88"/>
      <c r="H4" s="88"/>
      <c r="I4" s="88"/>
      <c r="J4" s="88"/>
      <c r="K4" s="88"/>
      <c r="L4" s="88"/>
      <c r="M4" s="88"/>
      <c r="N4" s="88"/>
      <c r="O4" s="88"/>
    </row>
    <row r="5" spans="2:16" ht="8.25" customHeight="1" x14ac:dyDescent="0.15">
      <c r="B5" s="35"/>
      <c r="C5" s="36"/>
      <c r="D5" s="36"/>
      <c r="E5" s="36"/>
      <c r="F5" s="36"/>
      <c r="G5" s="36"/>
      <c r="H5" s="36"/>
      <c r="I5" s="36"/>
      <c r="J5" s="36"/>
      <c r="K5" s="36"/>
      <c r="L5" s="36"/>
      <c r="M5" s="36"/>
      <c r="N5" s="36"/>
      <c r="O5" s="36"/>
    </row>
    <row r="6" spans="2:16" x14ac:dyDescent="0.15">
      <c r="B6" t="s">
        <v>31</v>
      </c>
    </row>
    <row r="7" spans="2:16" x14ac:dyDescent="0.15">
      <c r="B7" s="73" t="s">
        <v>0</v>
      </c>
      <c r="C7" s="73"/>
      <c r="D7" s="73"/>
      <c r="E7" s="89" t="s">
        <v>1</v>
      </c>
      <c r="F7" s="89" t="s">
        <v>23</v>
      </c>
      <c r="G7" s="73"/>
      <c r="H7" s="73" t="s">
        <v>2</v>
      </c>
      <c r="I7" s="73"/>
      <c r="J7" s="73"/>
      <c r="K7" s="22" t="s">
        <v>46</v>
      </c>
    </row>
    <row r="8" spans="2:16" x14ac:dyDescent="0.15">
      <c r="B8" s="73"/>
      <c r="C8" s="73"/>
      <c r="D8" s="73"/>
      <c r="E8" s="73"/>
      <c r="F8" s="73"/>
      <c r="G8" s="73"/>
      <c r="H8" s="34" t="s">
        <v>3</v>
      </c>
      <c r="I8" s="34" t="s">
        <v>4</v>
      </c>
      <c r="J8" s="34" t="s">
        <v>5</v>
      </c>
      <c r="K8" s="23" t="s">
        <v>22</v>
      </c>
    </row>
    <row r="9" spans="2:16" x14ac:dyDescent="0.15">
      <c r="B9" s="73" t="s">
        <v>43</v>
      </c>
      <c r="C9" s="73"/>
      <c r="D9" s="73"/>
      <c r="E9" s="58">
        <v>45</v>
      </c>
      <c r="F9" s="1"/>
      <c r="G9" s="9"/>
      <c r="H9" s="1"/>
      <c r="I9" s="11"/>
      <c r="J9" s="11"/>
      <c r="K9" s="24" t="s">
        <v>47</v>
      </c>
    </row>
    <row r="10" spans="2:16" x14ac:dyDescent="0.15">
      <c r="B10" s="52"/>
      <c r="C10" s="53"/>
      <c r="D10" s="53"/>
      <c r="E10" s="54"/>
      <c r="F10" s="48"/>
      <c r="G10" s="50"/>
      <c r="H10" s="48"/>
      <c r="I10" s="49"/>
      <c r="J10" s="49"/>
      <c r="K10" s="37" t="s">
        <v>40</v>
      </c>
    </row>
    <row r="11" spans="2:16" x14ac:dyDescent="0.15">
      <c r="B11" s="55"/>
      <c r="C11" s="55"/>
      <c r="D11" s="55"/>
      <c r="E11" s="56"/>
      <c r="F11" s="48"/>
      <c r="G11" s="50"/>
      <c r="H11" s="25"/>
      <c r="I11" s="49"/>
      <c r="J11" s="49"/>
      <c r="K11" s="32" t="s">
        <v>37</v>
      </c>
    </row>
    <row r="12" spans="2:16" ht="13.5" customHeight="1" x14ac:dyDescent="0.15">
      <c r="B12" s="25"/>
      <c r="C12" s="25"/>
      <c r="D12" s="25"/>
      <c r="E12" s="26"/>
      <c r="F12" s="25"/>
      <c r="G12" s="27"/>
      <c r="I12" s="27"/>
      <c r="J12" s="27"/>
      <c r="K12" s="47" t="s">
        <v>38</v>
      </c>
    </row>
    <row r="13" spans="2:16" ht="18" customHeight="1" x14ac:dyDescent="0.15">
      <c r="B13" t="s">
        <v>42</v>
      </c>
    </row>
    <row r="14" spans="2:16" ht="18" customHeight="1" thickBot="1" x14ac:dyDescent="0.2">
      <c r="B14" s="82"/>
      <c r="C14" s="83"/>
      <c r="D14" s="2" t="s">
        <v>6</v>
      </c>
      <c r="E14" s="3" t="s">
        <v>7</v>
      </c>
      <c r="F14" s="3" t="s">
        <v>8</v>
      </c>
      <c r="G14" s="3" t="s">
        <v>9</v>
      </c>
      <c r="H14" s="3" t="s">
        <v>10</v>
      </c>
      <c r="I14" s="3" t="s">
        <v>11</v>
      </c>
      <c r="J14" s="3" t="s">
        <v>12</v>
      </c>
      <c r="K14" s="3" t="s">
        <v>13</v>
      </c>
      <c r="L14" s="3" t="s">
        <v>14</v>
      </c>
      <c r="M14" s="3" t="s">
        <v>15</v>
      </c>
      <c r="N14" s="3" t="s">
        <v>16</v>
      </c>
      <c r="O14" s="4" t="s">
        <v>17</v>
      </c>
      <c r="P14" s="5" t="s">
        <v>25</v>
      </c>
    </row>
    <row r="15" spans="2:16" ht="18" customHeight="1" thickTop="1" x14ac:dyDescent="0.15">
      <c r="B15" s="80" t="s">
        <v>18</v>
      </c>
      <c r="C15" s="81"/>
      <c r="D15" s="59">
        <f>$E$9</f>
        <v>45</v>
      </c>
      <c r="E15" s="60">
        <f t="shared" ref="E15:O15" si="0">$E$9</f>
        <v>45</v>
      </c>
      <c r="F15" s="60">
        <f t="shared" si="0"/>
        <v>45</v>
      </c>
      <c r="G15" s="60">
        <f t="shared" si="0"/>
        <v>45</v>
      </c>
      <c r="H15" s="60">
        <f t="shared" si="0"/>
        <v>45</v>
      </c>
      <c r="I15" s="60">
        <f t="shared" si="0"/>
        <v>45</v>
      </c>
      <c r="J15" s="60">
        <f t="shared" si="0"/>
        <v>45</v>
      </c>
      <c r="K15" s="60">
        <f t="shared" si="0"/>
        <v>45</v>
      </c>
      <c r="L15" s="60">
        <f t="shared" si="0"/>
        <v>45</v>
      </c>
      <c r="M15" s="60">
        <f t="shared" si="0"/>
        <v>45</v>
      </c>
      <c r="N15" s="60">
        <f t="shared" si="0"/>
        <v>45</v>
      </c>
      <c r="O15" s="61">
        <f t="shared" si="0"/>
        <v>45</v>
      </c>
      <c r="P15" s="6"/>
    </row>
    <row r="16" spans="2:16" ht="18" customHeight="1" x14ac:dyDescent="0.15">
      <c r="B16" s="73" t="s">
        <v>24</v>
      </c>
      <c r="C16" s="74"/>
      <c r="D16" s="14">
        <f>$G$9</f>
        <v>0</v>
      </c>
      <c r="E16" s="15">
        <f t="shared" ref="E16:O16" si="1">$G$9</f>
        <v>0</v>
      </c>
      <c r="F16" s="15">
        <f t="shared" si="1"/>
        <v>0</v>
      </c>
      <c r="G16" s="15">
        <f t="shared" si="1"/>
        <v>0</v>
      </c>
      <c r="H16" s="15">
        <f t="shared" si="1"/>
        <v>0</v>
      </c>
      <c r="I16" s="15">
        <f t="shared" si="1"/>
        <v>0</v>
      </c>
      <c r="J16" s="15">
        <f t="shared" si="1"/>
        <v>0</v>
      </c>
      <c r="K16" s="15">
        <f t="shared" si="1"/>
        <v>0</v>
      </c>
      <c r="L16" s="15">
        <f t="shared" si="1"/>
        <v>0</v>
      </c>
      <c r="M16" s="15">
        <f t="shared" si="1"/>
        <v>0</v>
      </c>
      <c r="N16" s="15">
        <f t="shared" si="1"/>
        <v>0</v>
      </c>
      <c r="O16" s="16">
        <f t="shared" si="1"/>
        <v>0</v>
      </c>
      <c r="P16" s="7"/>
    </row>
    <row r="17" spans="2:18" ht="18" customHeight="1" x14ac:dyDescent="0.15">
      <c r="B17" s="73" t="s">
        <v>19</v>
      </c>
      <c r="C17" s="74"/>
      <c r="D17" s="62">
        <v>100</v>
      </c>
      <c r="E17" s="63">
        <v>100</v>
      </c>
      <c r="F17" s="63">
        <v>100</v>
      </c>
      <c r="G17" s="63">
        <v>100</v>
      </c>
      <c r="H17" s="63">
        <v>100</v>
      </c>
      <c r="I17" s="63">
        <v>100</v>
      </c>
      <c r="J17" s="63">
        <v>100</v>
      </c>
      <c r="K17" s="63">
        <v>100</v>
      </c>
      <c r="L17" s="63">
        <v>100</v>
      </c>
      <c r="M17" s="63">
        <v>100</v>
      </c>
      <c r="N17" s="63">
        <v>100</v>
      </c>
      <c r="O17" s="64">
        <v>100</v>
      </c>
      <c r="P17" s="7"/>
    </row>
    <row r="18" spans="2:18" ht="18" customHeight="1" thickBot="1" x14ac:dyDescent="0.2">
      <c r="B18" s="78" t="s">
        <v>45</v>
      </c>
      <c r="C18" s="79"/>
      <c r="D18" s="30">
        <f>ROUNDDOWN(D15*D16*(185-D17)/100,0)</f>
        <v>0</v>
      </c>
      <c r="E18" s="30">
        <f>ROUNDDOWN(E15*E16*(185-E17)/100,0)</f>
        <v>0</v>
      </c>
      <c r="F18" s="30">
        <f t="shared" ref="F18:O18" si="2">ROUNDDOWN(F15*F16*(185-F17)/100,0)</f>
        <v>0</v>
      </c>
      <c r="G18" s="30">
        <f t="shared" si="2"/>
        <v>0</v>
      </c>
      <c r="H18" s="30">
        <f t="shared" si="2"/>
        <v>0</v>
      </c>
      <c r="I18" s="30">
        <f t="shared" si="2"/>
        <v>0</v>
      </c>
      <c r="J18" s="30">
        <f t="shared" si="2"/>
        <v>0</v>
      </c>
      <c r="K18" s="30">
        <f t="shared" si="2"/>
        <v>0</v>
      </c>
      <c r="L18" s="30">
        <f t="shared" si="2"/>
        <v>0</v>
      </c>
      <c r="M18" s="30">
        <f t="shared" si="2"/>
        <v>0</v>
      </c>
      <c r="N18" s="30">
        <f t="shared" si="2"/>
        <v>0</v>
      </c>
      <c r="O18" s="30">
        <f t="shared" si="2"/>
        <v>0</v>
      </c>
      <c r="P18" s="17">
        <f>SUM(D18:O18)</f>
        <v>0</v>
      </c>
    </row>
    <row r="19" spans="2:18" ht="18" customHeight="1" thickTop="1" x14ac:dyDescent="0.15">
      <c r="B19" s="80" t="s">
        <v>20</v>
      </c>
      <c r="C19" s="81"/>
      <c r="D19" s="65">
        <v>5300</v>
      </c>
      <c r="E19" s="66">
        <v>5900</v>
      </c>
      <c r="F19" s="66">
        <v>5800</v>
      </c>
      <c r="G19" s="66">
        <v>6100</v>
      </c>
      <c r="H19" s="66">
        <v>6900</v>
      </c>
      <c r="I19" s="66">
        <v>6900</v>
      </c>
      <c r="J19" s="66">
        <v>5800</v>
      </c>
      <c r="K19" s="66">
        <v>4700</v>
      </c>
      <c r="L19" s="66">
        <v>6000</v>
      </c>
      <c r="M19" s="66">
        <v>5600</v>
      </c>
      <c r="N19" s="66">
        <v>4800</v>
      </c>
      <c r="O19" s="67">
        <v>5300</v>
      </c>
      <c r="P19" s="6"/>
      <c r="R19">
        <f>SUM(D19:O19)</f>
        <v>69100</v>
      </c>
    </row>
    <row r="20" spans="2:18" ht="18" customHeight="1" x14ac:dyDescent="0.15">
      <c r="B20" s="73" t="s">
        <v>21</v>
      </c>
      <c r="C20" s="74"/>
      <c r="D20" s="51">
        <f>$J$9</f>
        <v>0</v>
      </c>
      <c r="E20" s="45">
        <f t="shared" ref="E20:F20" si="3">$J$9</f>
        <v>0</v>
      </c>
      <c r="F20" s="45">
        <f t="shared" si="3"/>
        <v>0</v>
      </c>
      <c r="G20" s="45">
        <f t="shared" ref="G20:H20" si="4">$I$9</f>
        <v>0</v>
      </c>
      <c r="H20" s="45">
        <f t="shared" si="4"/>
        <v>0</v>
      </c>
      <c r="I20" s="45">
        <f>$I$9</f>
        <v>0</v>
      </c>
      <c r="J20" s="45">
        <f>$J$9</f>
        <v>0</v>
      </c>
      <c r="K20" s="45">
        <f t="shared" ref="K20:O20" si="5">$J$9</f>
        <v>0</v>
      </c>
      <c r="L20" s="45">
        <f t="shared" si="5"/>
        <v>0</v>
      </c>
      <c r="M20" s="45">
        <f t="shared" si="5"/>
        <v>0</v>
      </c>
      <c r="N20" s="45">
        <f t="shared" si="5"/>
        <v>0</v>
      </c>
      <c r="O20" s="46">
        <f t="shared" si="5"/>
        <v>0</v>
      </c>
      <c r="P20" s="7"/>
    </row>
    <row r="21" spans="2:18" ht="18" customHeight="1" thickBot="1" x14ac:dyDescent="0.2">
      <c r="B21" s="78" t="s">
        <v>26</v>
      </c>
      <c r="C21" s="79"/>
      <c r="D21" s="43">
        <f t="shared" ref="D21:H21" si="6">D19*D20</f>
        <v>0</v>
      </c>
      <c r="E21" s="43">
        <f t="shared" si="6"/>
        <v>0</v>
      </c>
      <c r="F21" s="43">
        <f t="shared" si="6"/>
        <v>0</v>
      </c>
      <c r="G21" s="43">
        <f t="shared" si="6"/>
        <v>0</v>
      </c>
      <c r="H21" s="43">
        <f t="shared" si="6"/>
        <v>0</v>
      </c>
      <c r="I21" s="43">
        <f>I19*I20</f>
        <v>0</v>
      </c>
      <c r="J21" s="43">
        <f t="shared" ref="J21:O21" si="7">J19*J20</f>
        <v>0</v>
      </c>
      <c r="K21" s="43">
        <f t="shared" si="7"/>
        <v>0</v>
      </c>
      <c r="L21" s="43">
        <f t="shared" si="7"/>
        <v>0</v>
      </c>
      <c r="M21" s="43">
        <f t="shared" si="7"/>
        <v>0</v>
      </c>
      <c r="N21" s="43">
        <f t="shared" si="7"/>
        <v>0</v>
      </c>
      <c r="O21" s="44">
        <f t="shared" si="7"/>
        <v>0</v>
      </c>
      <c r="P21" s="17">
        <f>SUM(D21:O21)</f>
        <v>0</v>
      </c>
    </row>
    <row r="22" spans="2:18" ht="18" customHeight="1" thickTop="1" thickBot="1" x14ac:dyDescent="0.2">
      <c r="B22" s="76" t="s">
        <v>27</v>
      </c>
      <c r="C22" s="77"/>
      <c r="D22" s="19">
        <f>ROUNDDOWN(D18+D21,0)</f>
        <v>0</v>
      </c>
      <c r="E22" s="18">
        <f t="shared" ref="E22:O22" si="8">ROUNDDOWN(E18+E21,0)</f>
        <v>0</v>
      </c>
      <c r="F22" s="18">
        <f t="shared" si="8"/>
        <v>0</v>
      </c>
      <c r="G22" s="18">
        <f>ROUNDDOWN(G18+G21,0)</f>
        <v>0</v>
      </c>
      <c r="H22" s="18">
        <f t="shared" si="8"/>
        <v>0</v>
      </c>
      <c r="I22" s="18">
        <f t="shared" si="8"/>
        <v>0</v>
      </c>
      <c r="J22" s="18">
        <f t="shared" si="8"/>
        <v>0</v>
      </c>
      <c r="K22" s="18">
        <f t="shared" si="8"/>
        <v>0</v>
      </c>
      <c r="L22" s="18">
        <f t="shared" si="8"/>
        <v>0</v>
      </c>
      <c r="M22" s="18">
        <f t="shared" si="8"/>
        <v>0</v>
      </c>
      <c r="N22" s="18">
        <f t="shared" si="8"/>
        <v>0</v>
      </c>
      <c r="O22" s="20">
        <f t="shared" si="8"/>
        <v>0</v>
      </c>
      <c r="P22" s="21">
        <f>SUM(D22:O22)</f>
        <v>0</v>
      </c>
      <c r="Q22" s="91" t="s">
        <v>50</v>
      </c>
    </row>
    <row r="23" spans="2:18" ht="18" customHeight="1" thickBot="1" x14ac:dyDescent="0.2">
      <c r="C23" s="8" t="s">
        <v>44</v>
      </c>
      <c r="O23" s="90" t="s">
        <v>49</v>
      </c>
      <c r="P23" s="28">
        <f>ROUNDUP(P22*100/110,0)</f>
        <v>0</v>
      </c>
      <c r="Q23" s="92" t="s">
        <v>51</v>
      </c>
    </row>
    <row r="24" spans="2:18" ht="18" customHeight="1" x14ac:dyDescent="0.15">
      <c r="C24" s="93" t="s">
        <v>48</v>
      </c>
    </row>
    <row r="25" spans="2:18" ht="18" customHeight="1" x14ac:dyDescent="0.15">
      <c r="O25" s="10"/>
    </row>
    <row r="26" spans="2:18" ht="18" customHeight="1" x14ac:dyDescent="0.15">
      <c r="H26" s="75" t="s">
        <v>32</v>
      </c>
      <c r="I26" s="75"/>
      <c r="J26" s="29"/>
      <c r="K26" s="29"/>
      <c r="L26" s="29"/>
      <c r="M26" s="29"/>
      <c r="N26" s="29"/>
      <c r="O26" s="29"/>
    </row>
    <row r="27" spans="2:18" ht="18" customHeight="1" x14ac:dyDescent="0.15">
      <c r="H27" s="75" t="s">
        <v>33</v>
      </c>
      <c r="I27" s="75"/>
      <c r="J27" s="29"/>
      <c r="K27" s="29"/>
      <c r="L27" s="29"/>
      <c r="M27" s="29"/>
      <c r="N27" s="29"/>
      <c r="O27" s="29"/>
    </row>
    <row r="28" spans="2:18" ht="18" customHeight="1" x14ac:dyDescent="0.15">
      <c r="H28" s="75" t="s">
        <v>34</v>
      </c>
      <c r="I28" s="75"/>
      <c r="J28" s="29"/>
      <c r="K28" s="29"/>
      <c r="L28" s="29"/>
      <c r="M28" s="29"/>
      <c r="N28" s="29"/>
      <c r="O28" s="42" t="s">
        <v>36</v>
      </c>
    </row>
    <row r="29" spans="2:18" ht="18" customHeight="1" x14ac:dyDescent="0.15">
      <c r="H29" s="33"/>
      <c r="I29" s="33"/>
      <c r="J29" s="29"/>
      <c r="K29" s="29"/>
      <c r="L29" s="29"/>
      <c r="M29" s="29"/>
      <c r="N29" s="29"/>
      <c r="O29" s="42"/>
    </row>
    <row r="30" spans="2:18" ht="18" customHeight="1" x14ac:dyDescent="0.15">
      <c r="H30" s="75" t="s">
        <v>35</v>
      </c>
      <c r="I30" s="75"/>
      <c r="J30" s="29"/>
      <c r="K30" s="29"/>
      <c r="L30" s="29"/>
      <c r="M30" s="29"/>
      <c r="N30" s="29"/>
      <c r="O30" s="42" t="s">
        <v>36</v>
      </c>
    </row>
    <row r="37" spans="4:15" x14ac:dyDescent="0.15">
      <c r="D37" s="57"/>
      <c r="E37" s="57"/>
      <c r="F37" s="57"/>
      <c r="G37" s="57"/>
      <c r="H37" s="57"/>
      <c r="I37" s="57"/>
      <c r="J37" s="57"/>
      <c r="K37" s="57"/>
      <c r="L37" s="57"/>
      <c r="M37" s="57"/>
      <c r="N37" s="57"/>
      <c r="O37" s="57"/>
    </row>
  </sheetData>
  <mergeCells count="22">
    <mergeCell ref="B9:D9"/>
    <mergeCell ref="B14:C14"/>
    <mergeCell ref="B15:C15"/>
    <mergeCell ref="B16:C16"/>
    <mergeCell ref="B1:P1"/>
    <mergeCell ref="B2:F2"/>
    <mergeCell ref="H2:L2"/>
    <mergeCell ref="B4:O4"/>
    <mergeCell ref="B7:D8"/>
    <mergeCell ref="E7:E8"/>
    <mergeCell ref="F7:G8"/>
    <mergeCell ref="H7:J7"/>
    <mergeCell ref="B17:C17"/>
    <mergeCell ref="H27:I27"/>
    <mergeCell ref="H28:I28"/>
    <mergeCell ref="H30:I30"/>
    <mergeCell ref="H26:I26"/>
    <mergeCell ref="B22:C22"/>
    <mergeCell ref="B18:C18"/>
    <mergeCell ref="B19:C19"/>
    <mergeCell ref="B20:C20"/>
    <mergeCell ref="B21:C21"/>
  </mergeCells>
  <phoneticPr fontId="2"/>
  <pageMargins left="0.82677165354330717" right="0.82677165354330717" top="0.35433070866141736" bottom="0.35433070866141736"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Q30"/>
  <sheetViews>
    <sheetView view="pageBreakPreview" zoomScale="85" zoomScaleNormal="100" zoomScaleSheetLayoutView="85" workbookViewId="0">
      <selection activeCell="Q23" sqref="Q23"/>
    </sheetView>
  </sheetViews>
  <sheetFormatPr defaultRowHeight="13.5" x14ac:dyDescent="0.15"/>
  <cols>
    <col min="1" max="1" width="7.875" customWidth="1"/>
    <col min="2" max="3" width="13.125" customWidth="1"/>
    <col min="4" max="16" width="11.25" customWidth="1"/>
    <col min="17" max="17" width="7.25" customWidth="1"/>
  </cols>
  <sheetData>
    <row r="1" spans="2:16" x14ac:dyDescent="0.15">
      <c r="B1" s="84" t="s">
        <v>28</v>
      </c>
      <c r="C1" s="84"/>
      <c r="D1" s="84"/>
      <c r="E1" s="84"/>
      <c r="F1" s="84"/>
      <c r="G1" s="84"/>
      <c r="H1" s="84"/>
      <c r="I1" s="84"/>
      <c r="J1" s="84"/>
      <c r="K1" s="84"/>
      <c r="L1" s="84"/>
      <c r="M1" s="84"/>
      <c r="N1" s="84"/>
      <c r="O1" s="84"/>
      <c r="P1" s="84"/>
    </row>
    <row r="2" spans="2:16" ht="24.75" customHeight="1" thickBot="1" x14ac:dyDescent="0.2">
      <c r="B2" s="84" t="s">
        <v>41</v>
      </c>
      <c r="C2" s="84"/>
      <c r="D2" s="84"/>
      <c r="E2" s="84"/>
      <c r="F2" s="84"/>
      <c r="G2" s="12" t="s">
        <v>29</v>
      </c>
      <c r="H2" s="85">
        <f>P23</f>
        <v>928724</v>
      </c>
      <c r="I2" s="86"/>
      <c r="J2" s="86"/>
      <c r="K2" s="86"/>
      <c r="L2" s="86"/>
      <c r="M2" s="13" t="s">
        <v>30</v>
      </c>
    </row>
    <row r="3" spans="2:16" ht="10.5" customHeight="1" x14ac:dyDescent="0.15">
      <c r="G3" s="38"/>
      <c r="H3" s="39"/>
      <c r="I3" s="40"/>
      <c r="J3" s="40"/>
      <c r="K3" s="40"/>
      <c r="L3" s="40"/>
    </row>
    <row r="4" spans="2:16" ht="41.25" customHeight="1" x14ac:dyDescent="0.15">
      <c r="B4" s="87" t="s">
        <v>39</v>
      </c>
      <c r="C4" s="88"/>
      <c r="D4" s="88"/>
      <c r="E4" s="88"/>
      <c r="F4" s="88"/>
      <c r="G4" s="88"/>
      <c r="H4" s="88"/>
      <c r="I4" s="88"/>
      <c r="J4" s="88"/>
      <c r="K4" s="88"/>
      <c r="L4" s="88"/>
      <c r="M4" s="88"/>
      <c r="N4" s="88"/>
      <c r="O4" s="88"/>
    </row>
    <row r="5" spans="2:16" ht="8.25" customHeight="1" x14ac:dyDescent="0.15">
      <c r="B5" s="35"/>
      <c r="C5" s="36"/>
      <c r="D5" s="36"/>
      <c r="E5" s="36"/>
      <c r="F5" s="36"/>
      <c r="G5" s="36"/>
      <c r="H5" s="36"/>
      <c r="I5" s="36"/>
      <c r="J5" s="36"/>
      <c r="K5" s="36"/>
      <c r="L5" s="36"/>
      <c r="M5" s="36"/>
      <c r="N5" s="36"/>
      <c r="O5" s="36"/>
    </row>
    <row r="6" spans="2:16" x14ac:dyDescent="0.15">
      <c r="B6" t="s">
        <v>31</v>
      </c>
    </row>
    <row r="7" spans="2:16" x14ac:dyDescent="0.15">
      <c r="B7" s="73" t="s">
        <v>0</v>
      </c>
      <c r="C7" s="73"/>
      <c r="D7" s="73"/>
      <c r="E7" s="89" t="s">
        <v>1</v>
      </c>
      <c r="F7" s="89" t="s">
        <v>23</v>
      </c>
      <c r="G7" s="73"/>
      <c r="H7" s="73" t="s">
        <v>2</v>
      </c>
      <c r="I7" s="73"/>
      <c r="J7" s="73"/>
      <c r="K7" s="22" t="s">
        <v>46</v>
      </c>
    </row>
    <row r="8" spans="2:16" x14ac:dyDescent="0.15">
      <c r="B8" s="73"/>
      <c r="C8" s="73"/>
      <c r="D8" s="73"/>
      <c r="E8" s="73"/>
      <c r="F8" s="73"/>
      <c r="G8" s="73"/>
      <c r="H8" s="34" t="s">
        <v>3</v>
      </c>
      <c r="I8" s="34" t="s">
        <v>4</v>
      </c>
      <c r="J8" s="34" t="s">
        <v>5</v>
      </c>
      <c r="K8" s="23" t="s">
        <v>22</v>
      </c>
    </row>
    <row r="9" spans="2:16" x14ac:dyDescent="0.15">
      <c r="B9" s="73" t="s">
        <v>43</v>
      </c>
      <c r="C9" s="73"/>
      <c r="D9" s="73"/>
      <c r="E9" s="58">
        <v>45</v>
      </c>
      <c r="F9" s="1"/>
      <c r="G9" s="9">
        <v>888.88</v>
      </c>
      <c r="H9" s="1"/>
      <c r="I9" s="11">
        <v>8.8800000000000008</v>
      </c>
      <c r="J9" s="11">
        <v>8.8800000000000008</v>
      </c>
      <c r="K9" s="24" t="s">
        <v>47</v>
      </c>
    </row>
    <row r="10" spans="2:16" x14ac:dyDescent="0.15">
      <c r="B10" s="52"/>
      <c r="C10" s="53"/>
      <c r="D10" s="53"/>
      <c r="E10" s="54"/>
      <c r="F10" s="48"/>
      <c r="G10" s="50"/>
      <c r="H10" s="48"/>
      <c r="I10" s="49"/>
      <c r="J10" s="49"/>
      <c r="K10" s="37" t="s">
        <v>40</v>
      </c>
    </row>
    <row r="11" spans="2:16" x14ac:dyDescent="0.15">
      <c r="B11" s="55"/>
      <c r="C11" s="55"/>
      <c r="D11" s="55"/>
      <c r="E11" s="56"/>
      <c r="F11" s="48"/>
      <c r="G11" s="50"/>
      <c r="H11" s="48"/>
      <c r="I11" s="49"/>
      <c r="J11" s="49"/>
      <c r="K11" s="32" t="s">
        <v>37</v>
      </c>
    </row>
    <row r="12" spans="2:16" ht="13.5" customHeight="1" x14ac:dyDescent="0.15">
      <c r="B12" s="25"/>
      <c r="C12" s="25"/>
      <c r="D12" s="25"/>
      <c r="E12" s="26"/>
      <c r="F12" s="25"/>
      <c r="G12" s="27"/>
      <c r="H12" s="25"/>
      <c r="I12" s="27"/>
      <c r="J12" s="27"/>
      <c r="K12" s="47" t="s">
        <v>38</v>
      </c>
    </row>
    <row r="13" spans="2:16" ht="18" customHeight="1" x14ac:dyDescent="0.15">
      <c r="B13" t="s">
        <v>42</v>
      </c>
    </row>
    <row r="14" spans="2:16" ht="18" customHeight="1" thickBot="1" x14ac:dyDescent="0.2">
      <c r="B14" s="82"/>
      <c r="C14" s="83"/>
      <c r="D14" s="2" t="s">
        <v>6</v>
      </c>
      <c r="E14" s="3" t="s">
        <v>7</v>
      </c>
      <c r="F14" s="3" t="s">
        <v>8</v>
      </c>
      <c r="G14" s="3" t="s">
        <v>9</v>
      </c>
      <c r="H14" s="3" t="s">
        <v>10</v>
      </c>
      <c r="I14" s="3" t="s">
        <v>11</v>
      </c>
      <c r="J14" s="3" t="s">
        <v>12</v>
      </c>
      <c r="K14" s="3" t="s">
        <v>13</v>
      </c>
      <c r="L14" s="3" t="s">
        <v>14</v>
      </c>
      <c r="M14" s="3" t="s">
        <v>15</v>
      </c>
      <c r="N14" s="3" t="s">
        <v>16</v>
      </c>
      <c r="O14" s="4" t="s">
        <v>17</v>
      </c>
      <c r="P14" s="5" t="s">
        <v>25</v>
      </c>
    </row>
    <row r="15" spans="2:16" ht="18" customHeight="1" thickTop="1" x14ac:dyDescent="0.15">
      <c r="B15" s="80" t="s">
        <v>18</v>
      </c>
      <c r="C15" s="81"/>
      <c r="D15" s="59">
        <f>$E$9</f>
        <v>45</v>
      </c>
      <c r="E15" s="60">
        <f t="shared" ref="E15:O15" si="0">$E$9</f>
        <v>45</v>
      </c>
      <c r="F15" s="60">
        <f t="shared" si="0"/>
        <v>45</v>
      </c>
      <c r="G15" s="60">
        <f t="shared" si="0"/>
        <v>45</v>
      </c>
      <c r="H15" s="60">
        <f t="shared" si="0"/>
        <v>45</v>
      </c>
      <c r="I15" s="60">
        <f t="shared" si="0"/>
        <v>45</v>
      </c>
      <c r="J15" s="60">
        <f t="shared" si="0"/>
        <v>45</v>
      </c>
      <c r="K15" s="60">
        <f t="shared" si="0"/>
        <v>45</v>
      </c>
      <c r="L15" s="60">
        <f t="shared" si="0"/>
        <v>45</v>
      </c>
      <c r="M15" s="60">
        <f t="shared" si="0"/>
        <v>45</v>
      </c>
      <c r="N15" s="60">
        <f t="shared" si="0"/>
        <v>45</v>
      </c>
      <c r="O15" s="61">
        <f t="shared" si="0"/>
        <v>45</v>
      </c>
      <c r="P15" s="6"/>
    </row>
    <row r="16" spans="2:16" ht="18" customHeight="1" x14ac:dyDescent="0.15">
      <c r="B16" s="73" t="s">
        <v>24</v>
      </c>
      <c r="C16" s="74"/>
      <c r="D16" s="14">
        <f>$G$9</f>
        <v>888.88</v>
      </c>
      <c r="E16" s="15">
        <f t="shared" ref="E16:O16" si="1">$G$9</f>
        <v>888.88</v>
      </c>
      <c r="F16" s="15">
        <f t="shared" si="1"/>
        <v>888.88</v>
      </c>
      <c r="G16" s="15">
        <f t="shared" si="1"/>
        <v>888.88</v>
      </c>
      <c r="H16" s="15">
        <f t="shared" si="1"/>
        <v>888.88</v>
      </c>
      <c r="I16" s="15">
        <f t="shared" si="1"/>
        <v>888.88</v>
      </c>
      <c r="J16" s="15">
        <f t="shared" si="1"/>
        <v>888.88</v>
      </c>
      <c r="K16" s="15">
        <f t="shared" si="1"/>
        <v>888.88</v>
      </c>
      <c r="L16" s="15">
        <f t="shared" si="1"/>
        <v>888.88</v>
      </c>
      <c r="M16" s="15">
        <f t="shared" si="1"/>
        <v>888.88</v>
      </c>
      <c r="N16" s="15">
        <f t="shared" si="1"/>
        <v>888.88</v>
      </c>
      <c r="O16" s="16">
        <f t="shared" si="1"/>
        <v>888.88</v>
      </c>
      <c r="P16" s="7"/>
    </row>
    <row r="17" spans="2:17" ht="18" customHeight="1" x14ac:dyDescent="0.15">
      <c r="B17" s="73" t="s">
        <v>19</v>
      </c>
      <c r="C17" s="74"/>
      <c r="D17" s="62">
        <v>100</v>
      </c>
      <c r="E17" s="63">
        <v>100</v>
      </c>
      <c r="F17" s="63">
        <v>100</v>
      </c>
      <c r="G17" s="63">
        <v>100</v>
      </c>
      <c r="H17" s="63">
        <v>100</v>
      </c>
      <c r="I17" s="63">
        <v>100</v>
      </c>
      <c r="J17" s="63">
        <v>100</v>
      </c>
      <c r="K17" s="63">
        <v>100</v>
      </c>
      <c r="L17" s="63">
        <v>100</v>
      </c>
      <c r="M17" s="63">
        <v>100</v>
      </c>
      <c r="N17" s="63">
        <v>100</v>
      </c>
      <c r="O17" s="64">
        <v>100</v>
      </c>
      <c r="P17" s="7"/>
    </row>
    <row r="18" spans="2:17" ht="18" customHeight="1" thickBot="1" x14ac:dyDescent="0.2">
      <c r="B18" s="78" t="s">
        <v>45</v>
      </c>
      <c r="C18" s="79"/>
      <c r="D18" s="30">
        <f t="shared" ref="D18:H18" si="2">ROUNDDOWN(D15*D16*(185-D17)/100,2)</f>
        <v>33999.660000000003</v>
      </c>
      <c r="E18" s="30">
        <f t="shared" si="2"/>
        <v>33999.660000000003</v>
      </c>
      <c r="F18" s="30">
        <f t="shared" si="2"/>
        <v>33999.660000000003</v>
      </c>
      <c r="G18" s="30">
        <f t="shared" si="2"/>
        <v>33999.660000000003</v>
      </c>
      <c r="H18" s="30">
        <f t="shared" si="2"/>
        <v>33999.660000000003</v>
      </c>
      <c r="I18" s="30">
        <f>ROUNDDOWN(I15*I16*(185-I17)/100,2)</f>
        <v>33999.660000000003</v>
      </c>
      <c r="J18" s="30">
        <f t="shared" ref="J18:O18" si="3">ROUNDDOWN(J15*J16*(185-J17)/100,2)</f>
        <v>33999.660000000003</v>
      </c>
      <c r="K18" s="30">
        <f t="shared" si="3"/>
        <v>33999.660000000003</v>
      </c>
      <c r="L18" s="30">
        <f t="shared" si="3"/>
        <v>33999.660000000003</v>
      </c>
      <c r="M18" s="30">
        <f t="shared" si="3"/>
        <v>33999.660000000003</v>
      </c>
      <c r="N18" s="30">
        <f t="shared" si="3"/>
        <v>33999.660000000003</v>
      </c>
      <c r="O18" s="31">
        <f t="shared" si="3"/>
        <v>33999.660000000003</v>
      </c>
      <c r="P18" s="17">
        <f>SUM(D18:O18)</f>
        <v>407995.92000000016</v>
      </c>
    </row>
    <row r="19" spans="2:17" ht="18" customHeight="1" thickTop="1" x14ac:dyDescent="0.15">
      <c r="B19" s="80" t="s">
        <v>20</v>
      </c>
      <c r="C19" s="81"/>
      <c r="D19" s="68">
        <v>5300</v>
      </c>
      <c r="E19" s="69">
        <v>5900</v>
      </c>
      <c r="F19" s="69">
        <v>5800</v>
      </c>
      <c r="G19" s="69">
        <v>6100</v>
      </c>
      <c r="H19" s="69">
        <v>6900</v>
      </c>
      <c r="I19" s="69">
        <v>6900</v>
      </c>
      <c r="J19" s="69">
        <v>5800</v>
      </c>
      <c r="K19" s="69">
        <v>4700</v>
      </c>
      <c r="L19" s="69">
        <v>6000</v>
      </c>
      <c r="M19" s="69">
        <v>5600</v>
      </c>
      <c r="N19" s="69">
        <v>4800</v>
      </c>
      <c r="O19" s="70">
        <v>5300</v>
      </c>
      <c r="P19" s="6"/>
    </row>
    <row r="20" spans="2:17" ht="18" customHeight="1" x14ac:dyDescent="0.15">
      <c r="B20" s="73" t="s">
        <v>21</v>
      </c>
      <c r="C20" s="74"/>
      <c r="D20" s="51">
        <f>$J$9</f>
        <v>8.8800000000000008</v>
      </c>
      <c r="E20" s="45">
        <f t="shared" ref="E20:F20" si="4">$J$9</f>
        <v>8.8800000000000008</v>
      </c>
      <c r="F20" s="45">
        <f t="shared" si="4"/>
        <v>8.8800000000000008</v>
      </c>
      <c r="G20" s="45">
        <f t="shared" ref="G20:H20" si="5">$I$9</f>
        <v>8.8800000000000008</v>
      </c>
      <c r="H20" s="45">
        <f t="shared" si="5"/>
        <v>8.8800000000000008</v>
      </c>
      <c r="I20" s="45">
        <f>$I$9</f>
        <v>8.8800000000000008</v>
      </c>
      <c r="J20" s="45">
        <f>$J$9</f>
        <v>8.8800000000000008</v>
      </c>
      <c r="K20" s="45">
        <f t="shared" ref="K20:O20" si="6">$J$9</f>
        <v>8.8800000000000008</v>
      </c>
      <c r="L20" s="45">
        <f t="shared" si="6"/>
        <v>8.8800000000000008</v>
      </c>
      <c r="M20" s="45">
        <f t="shared" si="6"/>
        <v>8.8800000000000008</v>
      </c>
      <c r="N20" s="45">
        <f t="shared" si="6"/>
        <v>8.8800000000000008</v>
      </c>
      <c r="O20" s="46">
        <f t="shared" si="6"/>
        <v>8.8800000000000008</v>
      </c>
      <c r="P20" s="7"/>
    </row>
    <row r="21" spans="2:17" ht="18" customHeight="1" thickBot="1" x14ac:dyDescent="0.2">
      <c r="B21" s="78" t="s">
        <v>26</v>
      </c>
      <c r="C21" s="79"/>
      <c r="D21" s="43">
        <f t="shared" ref="D21:H21" si="7">D19*D20</f>
        <v>47064.000000000007</v>
      </c>
      <c r="E21" s="43">
        <f t="shared" si="7"/>
        <v>52392.000000000007</v>
      </c>
      <c r="F21" s="43">
        <f t="shared" si="7"/>
        <v>51504.000000000007</v>
      </c>
      <c r="G21" s="43">
        <f t="shared" si="7"/>
        <v>54168.000000000007</v>
      </c>
      <c r="H21" s="43">
        <f t="shared" si="7"/>
        <v>61272.000000000007</v>
      </c>
      <c r="I21" s="43">
        <f>I19*I20</f>
        <v>61272.000000000007</v>
      </c>
      <c r="J21" s="43">
        <f t="shared" ref="J21:O21" si="8">J19*J20</f>
        <v>51504.000000000007</v>
      </c>
      <c r="K21" s="43">
        <f t="shared" si="8"/>
        <v>41736.000000000007</v>
      </c>
      <c r="L21" s="43">
        <f t="shared" si="8"/>
        <v>53280.000000000007</v>
      </c>
      <c r="M21" s="43">
        <f t="shared" si="8"/>
        <v>49728.000000000007</v>
      </c>
      <c r="N21" s="43">
        <f t="shared" si="8"/>
        <v>42624.000000000007</v>
      </c>
      <c r="O21" s="44">
        <f t="shared" si="8"/>
        <v>47064.000000000007</v>
      </c>
      <c r="P21" s="17">
        <f>SUM(D21:O21)</f>
        <v>613608.00000000012</v>
      </c>
    </row>
    <row r="22" spans="2:17" ht="18" customHeight="1" thickTop="1" thickBot="1" x14ac:dyDescent="0.2">
      <c r="B22" s="76" t="s">
        <v>27</v>
      </c>
      <c r="C22" s="77"/>
      <c r="D22" s="19">
        <f>ROUNDDOWN(D18+D21,0)</f>
        <v>81063</v>
      </c>
      <c r="E22" s="18">
        <f t="shared" ref="E22:O22" si="9">ROUNDDOWN(E18+E21,0)</f>
        <v>86391</v>
      </c>
      <c r="F22" s="18">
        <f t="shared" si="9"/>
        <v>85503</v>
      </c>
      <c r="G22" s="18">
        <f>ROUNDDOWN(G18+G21,0)</f>
        <v>88167</v>
      </c>
      <c r="H22" s="18">
        <f t="shared" si="9"/>
        <v>95271</v>
      </c>
      <c r="I22" s="18">
        <f t="shared" si="9"/>
        <v>95271</v>
      </c>
      <c r="J22" s="18">
        <f t="shared" si="9"/>
        <v>85503</v>
      </c>
      <c r="K22" s="18">
        <f t="shared" si="9"/>
        <v>75735</v>
      </c>
      <c r="L22" s="18">
        <f t="shared" si="9"/>
        <v>87279</v>
      </c>
      <c r="M22" s="18">
        <f t="shared" si="9"/>
        <v>83727</v>
      </c>
      <c r="N22" s="18">
        <f t="shared" si="9"/>
        <v>76623</v>
      </c>
      <c r="O22" s="20">
        <f t="shared" si="9"/>
        <v>81063</v>
      </c>
      <c r="P22" s="21">
        <f>SUM(D22:O22)</f>
        <v>1021596</v>
      </c>
      <c r="Q22" s="72" t="s">
        <v>50</v>
      </c>
    </row>
    <row r="23" spans="2:17" ht="18" customHeight="1" thickBot="1" x14ac:dyDescent="0.2">
      <c r="C23" s="8" t="s">
        <v>44</v>
      </c>
      <c r="O23" s="71" t="s">
        <v>49</v>
      </c>
      <c r="P23" s="28">
        <f>ROUNDUP(P22*100/110,0)</f>
        <v>928724</v>
      </c>
      <c r="Q23" s="41" t="s">
        <v>51</v>
      </c>
    </row>
    <row r="24" spans="2:17" ht="18" customHeight="1" x14ac:dyDescent="0.15">
      <c r="C24" s="8" t="s">
        <v>48</v>
      </c>
    </row>
    <row r="25" spans="2:17" ht="18" customHeight="1" x14ac:dyDescent="0.15">
      <c r="O25" s="10"/>
    </row>
    <row r="26" spans="2:17" ht="18" customHeight="1" x14ac:dyDescent="0.15">
      <c r="H26" s="75" t="s">
        <v>32</v>
      </c>
      <c r="I26" s="75"/>
      <c r="J26" s="29"/>
      <c r="K26" s="29"/>
      <c r="L26" s="29"/>
      <c r="M26" s="29"/>
      <c r="N26" s="29"/>
      <c r="O26" s="29"/>
    </row>
    <row r="27" spans="2:17" ht="18" customHeight="1" x14ac:dyDescent="0.15">
      <c r="H27" s="75" t="s">
        <v>33</v>
      </c>
      <c r="I27" s="75"/>
      <c r="J27" s="29"/>
      <c r="K27" s="29"/>
      <c r="L27" s="29"/>
      <c r="M27" s="29"/>
      <c r="N27" s="29"/>
      <c r="O27" s="29"/>
    </row>
    <row r="28" spans="2:17" ht="18" customHeight="1" x14ac:dyDescent="0.15">
      <c r="H28" s="75" t="s">
        <v>34</v>
      </c>
      <c r="I28" s="75"/>
      <c r="J28" s="29"/>
      <c r="K28" s="29"/>
      <c r="L28" s="29"/>
      <c r="M28" s="29"/>
      <c r="N28" s="29"/>
      <c r="O28" s="42" t="s">
        <v>36</v>
      </c>
    </row>
    <row r="29" spans="2:17" ht="18" customHeight="1" x14ac:dyDescent="0.15">
      <c r="H29" s="33"/>
      <c r="I29" s="33"/>
      <c r="J29" s="29"/>
      <c r="K29" s="29"/>
      <c r="L29" s="29"/>
      <c r="M29" s="29"/>
      <c r="N29" s="29"/>
      <c r="O29" s="42"/>
    </row>
    <row r="30" spans="2:17" ht="18" customHeight="1" x14ac:dyDescent="0.15">
      <c r="H30" s="75" t="s">
        <v>35</v>
      </c>
      <c r="I30" s="75"/>
      <c r="J30" s="29"/>
      <c r="K30" s="29"/>
      <c r="L30" s="29"/>
      <c r="M30" s="29"/>
      <c r="N30" s="29"/>
      <c r="O30" s="42" t="s">
        <v>36</v>
      </c>
    </row>
  </sheetData>
  <mergeCells count="22">
    <mergeCell ref="B18:C18"/>
    <mergeCell ref="B1:P1"/>
    <mergeCell ref="B2:F2"/>
    <mergeCell ref="H2:L2"/>
    <mergeCell ref="B4:O4"/>
    <mergeCell ref="B7:D8"/>
    <mergeCell ref="E7:E8"/>
    <mergeCell ref="F7:G8"/>
    <mergeCell ref="H7:J7"/>
    <mergeCell ref="B9:D9"/>
    <mergeCell ref="B14:C14"/>
    <mergeCell ref="B15:C15"/>
    <mergeCell ref="B16:C16"/>
    <mergeCell ref="B17:C17"/>
    <mergeCell ref="H28:I28"/>
    <mergeCell ref="H30:I30"/>
    <mergeCell ref="B19:C19"/>
    <mergeCell ref="B20:C20"/>
    <mergeCell ref="B21:C21"/>
    <mergeCell ref="B22:C22"/>
    <mergeCell ref="H26:I26"/>
    <mergeCell ref="H27:I27"/>
  </mergeCells>
  <phoneticPr fontId="2"/>
  <pageMargins left="0.82677165354330717" right="0.82677165354330717" top="0.35433070866141736" bottom="0.35433070866141736"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積算内訳書</vt:lpstr>
      <vt:lpstr>【記載例】積算内訳書</vt:lpstr>
      <vt:lpstr>【記載例】積算内訳書!Print_Area</vt:lpstr>
      <vt:lpstr>積算内訳書!Print_Area</vt:lpstr>
    </vt:vector>
  </TitlesOfParts>
  <Company>鹿児島市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dc:creator>
  <cp:lastModifiedBy>tokuda</cp:lastModifiedBy>
  <cp:lastPrinted>2025-12-16T04:42:08Z</cp:lastPrinted>
  <dcterms:created xsi:type="dcterms:W3CDTF">2015-01-18T09:01:34Z</dcterms:created>
  <dcterms:modified xsi:type="dcterms:W3CDTF">2025-12-16T05:01:07Z</dcterms:modified>
</cp:coreProperties>
</file>