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\public\令和７年度\南部清掃工場\14 電気関連\1.売電関係\5.非FIT入札関係\8年度　契約書\◎メインとする1-2　南部売電提供資料\"/>
    </mc:Choice>
  </mc:AlternateContent>
  <xr:revisionPtr revIDLastSave="0" documentId="13_ncr:1_{484D24B7-6E9B-490E-A39B-F8749A9F827D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（南部ー資料1）R8（非バイオ）計算書（R8.4～R9.3)" sheetId="7" r:id="rId1"/>
  </sheets>
  <definedNames>
    <definedName name="_xlnm.Print_Area" localSheetId="0">'（南部ー資料1）R8（非バイオ）計算書（R8.4～R9.3)'!$A$1:$AK$100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7" i="7" l="1"/>
  <c r="AK96" i="7"/>
  <c r="AK95" i="7"/>
  <c r="AK93" i="7"/>
  <c r="AK94" i="7"/>
  <c r="AK91" i="7"/>
  <c r="H91" i="7"/>
  <c r="I91" i="7"/>
  <c r="J91" i="7"/>
  <c r="K91" i="7"/>
  <c r="L91" i="7"/>
  <c r="L89" i="7" s="1"/>
  <c r="M91" i="7"/>
  <c r="M89" i="7" s="1"/>
  <c r="N91" i="7"/>
  <c r="O91" i="7"/>
  <c r="P91" i="7"/>
  <c r="Q91" i="7"/>
  <c r="R91" i="7"/>
  <c r="S91" i="7"/>
  <c r="T91" i="7"/>
  <c r="U91" i="7"/>
  <c r="V91" i="7"/>
  <c r="W91" i="7"/>
  <c r="X91" i="7"/>
  <c r="X89" i="7" s="1"/>
  <c r="Y91" i="7"/>
  <c r="Y89" i="7" s="1"/>
  <c r="Z91" i="7"/>
  <c r="AA91" i="7"/>
  <c r="AB91" i="7"/>
  <c r="AC91" i="7"/>
  <c r="AD91" i="7"/>
  <c r="AE91" i="7"/>
  <c r="AF91" i="7"/>
  <c r="AG91" i="7"/>
  <c r="AH91" i="7"/>
  <c r="AI91" i="7"/>
  <c r="H90" i="7"/>
  <c r="I90" i="7"/>
  <c r="J90" i="7"/>
  <c r="K90" i="7"/>
  <c r="L90" i="7"/>
  <c r="M90" i="7"/>
  <c r="N90" i="7"/>
  <c r="N89" i="7" s="1"/>
  <c r="O90" i="7"/>
  <c r="O89" i="7" s="1"/>
  <c r="P90" i="7"/>
  <c r="Q90" i="7"/>
  <c r="R90" i="7"/>
  <c r="S90" i="7"/>
  <c r="T90" i="7"/>
  <c r="U90" i="7"/>
  <c r="V90" i="7"/>
  <c r="W90" i="7"/>
  <c r="X90" i="7"/>
  <c r="Y90" i="7"/>
  <c r="Z90" i="7"/>
  <c r="Z89" i="7" s="1"/>
  <c r="AA90" i="7"/>
  <c r="AA89" i="7" s="1"/>
  <c r="AB90" i="7"/>
  <c r="AC90" i="7"/>
  <c r="AD90" i="7"/>
  <c r="AE90" i="7"/>
  <c r="AF90" i="7"/>
  <c r="AG90" i="7"/>
  <c r="AH90" i="7"/>
  <c r="AI90" i="7"/>
  <c r="I89" i="7"/>
  <c r="J89" i="7"/>
  <c r="K89" i="7"/>
  <c r="T89" i="7"/>
  <c r="U89" i="7"/>
  <c r="V89" i="7"/>
  <c r="W89" i="7"/>
  <c r="AF89" i="7"/>
  <c r="AG89" i="7"/>
  <c r="AH89" i="7"/>
  <c r="AI89" i="7"/>
  <c r="H84" i="7"/>
  <c r="I84" i="7"/>
  <c r="I82" i="7" s="1"/>
  <c r="J84" i="7"/>
  <c r="K84" i="7"/>
  <c r="L84" i="7"/>
  <c r="M84" i="7"/>
  <c r="N84" i="7"/>
  <c r="O84" i="7"/>
  <c r="P84" i="7"/>
  <c r="Q84" i="7"/>
  <c r="R84" i="7"/>
  <c r="S84" i="7"/>
  <c r="T84" i="7"/>
  <c r="U84" i="7"/>
  <c r="U82" i="7" s="1"/>
  <c r="V84" i="7"/>
  <c r="V82" i="7" s="1"/>
  <c r="W84" i="7"/>
  <c r="W82" i="7" s="1"/>
  <c r="X84" i="7"/>
  <c r="Y84" i="7"/>
  <c r="Y82" i="7" s="1"/>
  <c r="Z84" i="7"/>
  <c r="Z82" i="7" s="1"/>
  <c r="AA84" i="7"/>
  <c r="AA82" i="7" s="1"/>
  <c r="AB84" i="7"/>
  <c r="AC84" i="7"/>
  <c r="AD84" i="7"/>
  <c r="AE84" i="7"/>
  <c r="AF84" i="7"/>
  <c r="AG84" i="7"/>
  <c r="H83" i="7"/>
  <c r="AK83" i="7" s="1"/>
  <c r="AL43" i="7" s="1"/>
  <c r="I83" i="7"/>
  <c r="J83" i="7"/>
  <c r="K83" i="7"/>
  <c r="L83" i="7"/>
  <c r="M83" i="7"/>
  <c r="N83" i="7"/>
  <c r="O83" i="7"/>
  <c r="P83" i="7"/>
  <c r="P82" i="7" s="1"/>
  <c r="Q83" i="7"/>
  <c r="Q82" i="7" s="1"/>
  <c r="R83" i="7"/>
  <c r="S83" i="7"/>
  <c r="T83" i="7"/>
  <c r="T82" i="7" s="1"/>
  <c r="U83" i="7"/>
  <c r="V83" i="7"/>
  <c r="W83" i="7"/>
  <c r="X83" i="7"/>
  <c r="Y83" i="7"/>
  <c r="Z83" i="7"/>
  <c r="AA83" i="7"/>
  <c r="AB83" i="7"/>
  <c r="AB82" i="7" s="1"/>
  <c r="AC83" i="7"/>
  <c r="AC82" i="7" s="1"/>
  <c r="AD83" i="7"/>
  <c r="AE83" i="7"/>
  <c r="AF83" i="7"/>
  <c r="AF82" i="7" s="1"/>
  <c r="AG83" i="7"/>
  <c r="J82" i="7"/>
  <c r="K82" i="7"/>
  <c r="L82" i="7"/>
  <c r="M82" i="7"/>
  <c r="N82" i="7"/>
  <c r="O82" i="7"/>
  <c r="X82" i="7"/>
  <c r="AG82" i="7"/>
  <c r="H77" i="7"/>
  <c r="I77" i="7"/>
  <c r="J77" i="7"/>
  <c r="K77" i="7"/>
  <c r="AK77" i="7" s="1"/>
  <c r="AL41" i="7" s="1"/>
  <c r="L77" i="7"/>
  <c r="M77" i="7"/>
  <c r="M75" i="7" s="1"/>
  <c r="N77" i="7"/>
  <c r="N75" i="7" s="1"/>
  <c r="O77" i="7"/>
  <c r="O75" i="7" s="1"/>
  <c r="P77" i="7"/>
  <c r="P75" i="7" s="1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H75" i="7" s="1"/>
  <c r="AI77" i="7"/>
  <c r="AI75" i="7" s="1"/>
  <c r="H76" i="7"/>
  <c r="H75" i="7" s="1"/>
  <c r="I76" i="7"/>
  <c r="J76" i="7"/>
  <c r="K76" i="7"/>
  <c r="L76" i="7"/>
  <c r="M76" i="7"/>
  <c r="N76" i="7"/>
  <c r="O76" i="7"/>
  <c r="P76" i="7"/>
  <c r="Q76" i="7"/>
  <c r="R76" i="7"/>
  <c r="S76" i="7"/>
  <c r="AK76" i="7" s="1"/>
  <c r="AL40" i="7" s="1"/>
  <c r="T76" i="7"/>
  <c r="T75" i="7" s="1"/>
  <c r="U76" i="7"/>
  <c r="V76" i="7"/>
  <c r="W76" i="7"/>
  <c r="X76" i="7"/>
  <c r="Y76" i="7"/>
  <c r="Z76" i="7"/>
  <c r="AA76" i="7"/>
  <c r="AB76" i="7"/>
  <c r="AC76" i="7"/>
  <c r="AD76" i="7"/>
  <c r="AE76" i="7"/>
  <c r="AF76" i="7"/>
  <c r="AF75" i="7" s="1"/>
  <c r="AG76" i="7"/>
  <c r="AG75" i="7" s="1"/>
  <c r="AH76" i="7"/>
  <c r="AI76" i="7"/>
  <c r="I75" i="7"/>
  <c r="J75" i="7"/>
  <c r="K75" i="7"/>
  <c r="L75" i="7"/>
  <c r="U75" i="7"/>
  <c r="V75" i="7"/>
  <c r="W75" i="7"/>
  <c r="X75" i="7"/>
  <c r="Y75" i="7"/>
  <c r="Z75" i="7"/>
  <c r="AA75" i="7"/>
  <c r="AB75" i="7"/>
  <c r="H70" i="7"/>
  <c r="I70" i="7"/>
  <c r="AK70" i="7" s="1"/>
  <c r="AL38" i="7" s="1"/>
  <c r="J70" i="7"/>
  <c r="K70" i="7"/>
  <c r="L70" i="7"/>
  <c r="M70" i="7"/>
  <c r="N70" i="7"/>
  <c r="N68" i="7" s="1"/>
  <c r="O70" i="7"/>
  <c r="O68" i="7" s="1"/>
  <c r="P70" i="7"/>
  <c r="P68" i="7" s="1"/>
  <c r="Q70" i="7"/>
  <c r="R70" i="7"/>
  <c r="S70" i="7"/>
  <c r="T70" i="7"/>
  <c r="U70" i="7"/>
  <c r="V70" i="7"/>
  <c r="V68" i="7" s="1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H69" i="7"/>
  <c r="H68" i="7" s="1"/>
  <c r="I69" i="7"/>
  <c r="J69" i="7"/>
  <c r="K69" i="7"/>
  <c r="L69" i="7"/>
  <c r="M69" i="7"/>
  <c r="N69" i="7"/>
  <c r="O69" i="7"/>
  <c r="P69" i="7"/>
  <c r="Q69" i="7"/>
  <c r="R69" i="7"/>
  <c r="S69" i="7"/>
  <c r="T69" i="7"/>
  <c r="T68" i="7" s="1"/>
  <c r="U69" i="7"/>
  <c r="V69" i="7"/>
  <c r="W69" i="7"/>
  <c r="X69" i="7"/>
  <c r="Y69" i="7"/>
  <c r="Z69" i="7"/>
  <c r="AA69" i="7"/>
  <c r="AB69" i="7"/>
  <c r="AC69" i="7"/>
  <c r="AD69" i="7"/>
  <c r="AE69" i="7"/>
  <c r="AF69" i="7"/>
  <c r="AF68" i="7" s="1"/>
  <c r="AG69" i="7"/>
  <c r="AH69" i="7"/>
  <c r="AI69" i="7"/>
  <c r="I68" i="7"/>
  <c r="J68" i="7"/>
  <c r="L68" i="7"/>
  <c r="M68" i="7"/>
  <c r="U68" i="7"/>
  <c r="X68" i="7"/>
  <c r="Y68" i="7"/>
  <c r="Z68" i="7"/>
  <c r="AA68" i="7"/>
  <c r="AB68" i="7"/>
  <c r="AG68" i="7"/>
  <c r="AH68" i="7"/>
  <c r="H63" i="7"/>
  <c r="I63" i="7"/>
  <c r="J63" i="7"/>
  <c r="AK63" i="7" s="1"/>
  <c r="AL35" i="7" s="1"/>
  <c r="K63" i="7"/>
  <c r="L63" i="7"/>
  <c r="M63" i="7"/>
  <c r="N63" i="7"/>
  <c r="O63" i="7"/>
  <c r="O61" i="7" s="1"/>
  <c r="P63" i="7"/>
  <c r="P61" i="7" s="1"/>
  <c r="Q63" i="7"/>
  <c r="Q61" i="7" s="1"/>
  <c r="R63" i="7"/>
  <c r="R61" i="7" s="1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H62" i="7"/>
  <c r="H61" i="7" s="1"/>
  <c r="I62" i="7"/>
  <c r="I61" i="7" s="1"/>
  <c r="J62" i="7"/>
  <c r="J61" i="7" s="1"/>
  <c r="K62" i="7"/>
  <c r="L62" i="7"/>
  <c r="M62" i="7"/>
  <c r="N62" i="7"/>
  <c r="O62" i="7"/>
  <c r="P62" i="7"/>
  <c r="Q62" i="7"/>
  <c r="R62" i="7"/>
  <c r="S62" i="7"/>
  <c r="T62" i="7"/>
  <c r="T61" i="7" s="1"/>
  <c r="U62" i="7"/>
  <c r="U61" i="7" s="1"/>
  <c r="V62" i="7"/>
  <c r="V61" i="7" s="1"/>
  <c r="W62" i="7"/>
  <c r="X62" i="7"/>
  <c r="Y62" i="7"/>
  <c r="Z62" i="7"/>
  <c r="AA62" i="7"/>
  <c r="AB62" i="7"/>
  <c r="AC62" i="7"/>
  <c r="AD62" i="7"/>
  <c r="AE62" i="7"/>
  <c r="AF62" i="7"/>
  <c r="AF61" i="7" s="1"/>
  <c r="AG62" i="7"/>
  <c r="AG61" i="7" s="1"/>
  <c r="AH62" i="7"/>
  <c r="AH61" i="7" s="1"/>
  <c r="AI62" i="7"/>
  <c r="K61" i="7"/>
  <c r="L61" i="7"/>
  <c r="M61" i="7"/>
  <c r="N61" i="7"/>
  <c r="W61" i="7"/>
  <c r="X61" i="7"/>
  <c r="Y61" i="7"/>
  <c r="Z61" i="7"/>
  <c r="AA61" i="7"/>
  <c r="AB61" i="7"/>
  <c r="AC61" i="7"/>
  <c r="AI61" i="7"/>
  <c r="H56" i="7"/>
  <c r="I56" i="7"/>
  <c r="J56" i="7"/>
  <c r="K56" i="7"/>
  <c r="L56" i="7"/>
  <c r="M56" i="7"/>
  <c r="N56" i="7"/>
  <c r="N54" i="7" s="1"/>
  <c r="O56" i="7"/>
  <c r="O54" i="7" s="1"/>
  <c r="P56" i="7"/>
  <c r="P54" i="7" s="1"/>
  <c r="Q56" i="7"/>
  <c r="R56" i="7"/>
  <c r="S56" i="7"/>
  <c r="T56" i="7"/>
  <c r="U56" i="7"/>
  <c r="V56" i="7"/>
  <c r="W56" i="7"/>
  <c r="X56" i="7"/>
  <c r="Y56" i="7"/>
  <c r="Z56" i="7"/>
  <c r="AA56" i="7"/>
  <c r="AA54" i="7" s="1"/>
  <c r="AB56" i="7"/>
  <c r="AC56" i="7"/>
  <c r="AD56" i="7"/>
  <c r="AE56" i="7"/>
  <c r="AF56" i="7"/>
  <c r="AG56" i="7"/>
  <c r="AH56" i="7"/>
  <c r="AI56" i="7"/>
  <c r="H55" i="7"/>
  <c r="AK55" i="7" s="1"/>
  <c r="AL31" i="7" s="1"/>
  <c r="I55" i="7"/>
  <c r="J55" i="7"/>
  <c r="J54" i="7" s="1"/>
  <c r="K55" i="7"/>
  <c r="L55" i="7"/>
  <c r="M55" i="7"/>
  <c r="N55" i="7"/>
  <c r="O55" i="7"/>
  <c r="P55" i="7"/>
  <c r="Q55" i="7"/>
  <c r="R55" i="7"/>
  <c r="S55" i="7"/>
  <c r="T55" i="7"/>
  <c r="T54" i="7" s="1"/>
  <c r="U55" i="7"/>
  <c r="U54" i="7" s="1"/>
  <c r="V55" i="7"/>
  <c r="V54" i="7" s="1"/>
  <c r="W55" i="7"/>
  <c r="X55" i="7"/>
  <c r="Y55" i="7"/>
  <c r="Z55" i="7"/>
  <c r="AA55" i="7"/>
  <c r="AB55" i="7"/>
  <c r="AC55" i="7"/>
  <c r="AD55" i="7"/>
  <c r="AE55" i="7"/>
  <c r="AF55" i="7"/>
  <c r="AF54" i="7" s="1"/>
  <c r="AG55" i="7"/>
  <c r="AG54" i="7" s="1"/>
  <c r="AH55" i="7"/>
  <c r="AH54" i="7" s="1"/>
  <c r="AI55" i="7"/>
  <c r="K54" i="7"/>
  <c r="L54" i="7"/>
  <c r="M54" i="7"/>
  <c r="W54" i="7"/>
  <c r="X54" i="7"/>
  <c r="Y54" i="7"/>
  <c r="Z54" i="7"/>
  <c r="AB54" i="7"/>
  <c r="AI54" i="7"/>
  <c r="G54" i="7"/>
  <c r="X49" i="7"/>
  <c r="AK49" i="7" s="1"/>
  <c r="AL29" i="7" s="1"/>
  <c r="X48" i="7"/>
  <c r="AK48" i="7" s="1"/>
  <c r="AL28" i="7" s="1"/>
  <c r="X47" i="7"/>
  <c r="AK47" i="7" s="1"/>
  <c r="AL27" i="7" s="1"/>
  <c r="AK41" i="7"/>
  <c r="AG41" i="7"/>
  <c r="AH41" i="7"/>
  <c r="AI41" i="7"/>
  <c r="AJ41" i="7"/>
  <c r="M41" i="7"/>
  <c r="AK40" i="7"/>
  <c r="AG40" i="7"/>
  <c r="AH40" i="7"/>
  <c r="AI40" i="7"/>
  <c r="AJ40" i="7"/>
  <c r="M40" i="7"/>
  <c r="AK39" i="7"/>
  <c r="AI39" i="7"/>
  <c r="AJ39" i="7"/>
  <c r="AH39" i="7"/>
  <c r="M39" i="7"/>
  <c r="AK33" i="7"/>
  <c r="W33" i="7"/>
  <c r="AK32" i="7"/>
  <c r="W32" i="7"/>
  <c r="AK31" i="7"/>
  <c r="W31" i="7"/>
  <c r="X31" i="7"/>
  <c r="Y31" i="7"/>
  <c r="F38" i="7"/>
  <c r="AK25" i="7"/>
  <c r="AF25" i="7"/>
  <c r="R25" i="7"/>
  <c r="AK24" i="7"/>
  <c r="AF24" i="7"/>
  <c r="R24" i="7"/>
  <c r="F24" i="7"/>
  <c r="AK18" i="7"/>
  <c r="AK19" i="7"/>
  <c r="AK17" i="7"/>
  <c r="AK16" i="7"/>
  <c r="AK11" i="7"/>
  <c r="AK10" i="7"/>
  <c r="AK9" i="7"/>
  <c r="AB16" i="7"/>
  <c r="AC16" i="7"/>
  <c r="AB17" i="7"/>
  <c r="AC17" i="7"/>
  <c r="AB18" i="7"/>
  <c r="AC18" i="7"/>
  <c r="X18" i="7"/>
  <c r="X17" i="7"/>
  <c r="X16" i="7"/>
  <c r="V18" i="7"/>
  <c r="V17" i="7"/>
  <c r="U18" i="7"/>
  <c r="U17" i="7"/>
  <c r="U16" i="7" s="1"/>
  <c r="P18" i="7"/>
  <c r="P17" i="7"/>
  <c r="O18" i="7"/>
  <c r="O17" i="7"/>
  <c r="AD11" i="7"/>
  <c r="AD10" i="7"/>
  <c r="AD9" i="7"/>
  <c r="H10" i="7"/>
  <c r="G9" i="7"/>
  <c r="F9" i="7"/>
  <c r="Q9" i="7"/>
  <c r="AO7" i="7"/>
  <c r="AL47" i="7" l="1"/>
  <c r="AE89" i="7"/>
  <c r="S89" i="7"/>
  <c r="AD89" i="7"/>
  <c r="R89" i="7"/>
  <c r="AC89" i="7"/>
  <c r="Q89" i="7"/>
  <c r="AB89" i="7"/>
  <c r="P89" i="7"/>
  <c r="AK90" i="7"/>
  <c r="AL46" i="7" s="1"/>
  <c r="AK84" i="7"/>
  <c r="AL44" i="7" s="1"/>
  <c r="AE82" i="7"/>
  <c r="S82" i="7"/>
  <c r="AD82" i="7"/>
  <c r="R82" i="7"/>
  <c r="H82" i="7"/>
  <c r="AK82" i="7" s="1"/>
  <c r="AE75" i="7"/>
  <c r="AD75" i="7"/>
  <c r="R75" i="7"/>
  <c r="AC75" i="7"/>
  <c r="Q75" i="7"/>
  <c r="S75" i="7"/>
  <c r="W68" i="7"/>
  <c r="AI68" i="7"/>
  <c r="K68" i="7"/>
  <c r="AE68" i="7"/>
  <c r="S68" i="7"/>
  <c r="AD68" i="7"/>
  <c r="R68" i="7"/>
  <c r="AC68" i="7"/>
  <c r="Q68" i="7"/>
  <c r="AK68" i="7"/>
  <c r="AL36" i="7" s="1"/>
  <c r="AK69" i="7"/>
  <c r="AL37" i="7" s="1"/>
  <c r="AE61" i="7"/>
  <c r="AK61" i="7" s="1"/>
  <c r="AL33" i="7" s="1"/>
  <c r="S61" i="7"/>
  <c r="AD61" i="7"/>
  <c r="AK62" i="7"/>
  <c r="AL34" i="7" s="1"/>
  <c r="AK56" i="7"/>
  <c r="AL32" i="7" s="1"/>
  <c r="AE54" i="7"/>
  <c r="S54" i="7"/>
  <c r="AD54" i="7"/>
  <c r="R54" i="7"/>
  <c r="I54" i="7"/>
  <c r="AC54" i="7"/>
  <c r="Q54" i="7"/>
  <c r="H54" i="7"/>
  <c r="AL17" i="7"/>
  <c r="AL16" i="7"/>
  <c r="AJ69" i="7"/>
  <c r="Z47" i="7"/>
  <c r="AB47" i="7"/>
  <c r="Z48" i="7"/>
  <c r="AB48" i="7"/>
  <c r="P39" i="7"/>
  <c r="P40" i="7"/>
  <c r="Y32" i="7"/>
  <c r="H17" i="7"/>
  <c r="I17" i="7"/>
  <c r="J17" i="7"/>
  <c r="K17" i="7"/>
  <c r="F10" i="7"/>
  <c r="K10" i="7"/>
  <c r="W10" i="7"/>
  <c r="X10" i="7"/>
  <c r="Y10" i="7"/>
  <c r="AF10" i="7"/>
  <c r="AH10" i="7"/>
  <c r="AQ86" i="7"/>
  <c r="AQ79" i="7"/>
  <c r="AQ72" i="7"/>
  <c r="AQ65" i="7"/>
  <c r="AQ51" i="7"/>
  <c r="AQ20" i="7"/>
  <c r="AQ13" i="7"/>
  <c r="AQ6" i="7"/>
  <c r="AH11" i="7" s="1"/>
  <c r="AP9" i="7"/>
  <c r="AO9" i="7"/>
  <c r="AO8" i="7"/>
  <c r="J10" i="7"/>
  <c r="AO6" i="7"/>
  <c r="AG10" i="7" s="1"/>
  <c r="AK75" i="7" l="1"/>
  <c r="AL39" i="7" s="1"/>
  <c r="R10" i="7"/>
  <c r="AI10" i="7"/>
  <c r="G10" i="7"/>
  <c r="V10" i="7"/>
  <c r="U10" i="7"/>
  <c r="I10" i="7"/>
  <c r="Q10" i="7"/>
  <c r="T10" i="7"/>
  <c r="O10" i="7"/>
  <c r="AE10" i="7"/>
  <c r="L10" i="7"/>
  <c r="AC10" i="7"/>
  <c r="AA10" i="7"/>
  <c r="K18" i="7"/>
  <c r="H18" i="7"/>
  <c r="I18" i="7"/>
  <c r="J18" i="7"/>
  <c r="M10" i="7"/>
  <c r="N10" i="7"/>
  <c r="Z10" i="7"/>
  <c r="P10" i="7"/>
  <c r="AB10" i="7"/>
  <c r="AH9" i="7"/>
  <c r="S10" i="7"/>
  <c r="AK26" i="7" l="1"/>
  <c r="AK7" i="7"/>
  <c r="AK6" i="7"/>
  <c r="AK5" i="7"/>
  <c r="AQ89" i="7"/>
  <c r="AP89" i="7"/>
  <c r="AO89" i="7"/>
  <c r="AQ88" i="7"/>
  <c r="AP88" i="7"/>
  <c r="AO88" i="7"/>
  <c r="AQ82" i="7"/>
  <c r="AP82" i="7"/>
  <c r="AO82" i="7"/>
  <c r="AQ81" i="7"/>
  <c r="AP81" i="7"/>
  <c r="AO81" i="7"/>
  <c r="AQ75" i="7"/>
  <c r="AP75" i="7"/>
  <c r="AO75" i="7"/>
  <c r="AQ74" i="7"/>
  <c r="AP74" i="7"/>
  <c r="AO74" i="7"/>
  <c r="AQ68" i="7"/>
  <c r="AP68" i="7"/>
  <c r="AO68" i="7"/>
  <c r="AQ67" i="7"/>
  <c r="AP67" i="7"/>
  <c r="AO67" i="7"/>
  <c r="AQ61" i="7"/>
  <c r="AP61" i="7"/>
  <c r="AO61" i="7"/>
  <c r="AQ60" i="7"/>
  <c r="AP60" i="7"/>
  <c r="AO60" i="7"/>
  <c r="AQ54" i="7"/>
  <c r="AP54" i="7"/>
  <c r="AO54" i="7"/>
  <c r="AQ53" i="7"/>
  <c r="AP53" i="7"/>
  <c r="AO53" i="7"/>
  <c r="AQ38" i="7"/>
  <c r="AR46" i="7"/>
  <c r="AQ46" i="7"/>
  <c r="AP46" i="7"/>
  <c r="AO46" i="7"/>
  <c r="AR45" i="7"/>
  <c r="AQ45" i="7"/>
  <c r="AP45" i="7"/>
  <c r="AO45" i="7"/>
  <c r="AR38" i="7"/>
  <c r="AP38" i="7"/>
  <c r="AO38" i="7"/>
  <c r="AR37" i="7"/>
  <c r="AQ37" i="7"/>
  <c r="AP37" i="7"/>
  <c r="AO37" i="7"/>
  <c r="AP23" i="7"/>
  <c r="AQ23" i="7"/>
  <c r="AQ22" i="7"/>
  <c r="AP16" i="7"/>
  <c r="AQ16" i="7"/>
  <c r="AQ15" i="7"/>
  <c r="AQ9" i="7"/>
  <c r="AQ8" i="7"/>
  <c r="AQ30" i="7"/>
  <c r="AR30" i="7"/>
  <c r="AQ29" i="7"/>
  <c r="AR29" i="7"/>
  <c r="AP30" i="7"/>
  <c r="AO30" i="7"/>
  <c r="AP29" i="7"/>
  <c r="AO29" i="7"/>
  <c r="AO23" i="7"/>
  <c r="AP22" i="7"/>
  <c r="AO22" i="7"/>
  <c r="AO15" i="7"/>
  <c r="AO16" i="7"/>
  <c r="AP15" i="7"/>
  <c r="AP8" i="7"/>
  <c r="W30" i="7" l="1"/>
  <c r="AK20" i="7"/>
  <c r="AK21" i="7"/>
  <c r="AQ87" i="7" l="1"/>
  <c r="AP87" i="7"/>
  <c r="AO87" i="7"/>
  <c r="AP86" i="7"/>
  <c r="AO86" i="7"/>
  <c r="AK87" i="7"/>
  <c r="AK86" i="7"/>
  <c r="AK85" i="7"/>
  <c r="AQ80" i="7"/>
  <c r="AP80" i="7"/>
  <c r="AO80" i="7"/>
  <c r="AP79" i="7"/>
  <c r="AO79" i="7"/>
  <c r="AK80" i="7"/>
  <c r="AK79" i="7"/>
  <c r="AK78" i="7"/>
  <c r="AP73" i="7"/>
  <c r="AQ73" i="7"/>
  <c r="AP72" i="7"/>
  <c r="AO72" i="7"/>
  <c r="G76" i="7"/>
  <c r="F76" i="7"/>
  <c r="AK73" i="7"/>
  <c r="AK72" i="7"/>
  <c r="AK71" i="7"/>
  <c r="AP66" i="7"/>
  <c r="AQ66" i="7"/>
  <c r="AP65" i="7"/>
  <c r="AO65" i="7"/>
  <c r="AK66" i="7"/>
  <c r="AK65" i="7"/>
  <c r="AK64" i="7"/>
  <c r="AP59" i="7"/>
  <c r="AQ59" i="7"/>
  <c r="AO59" i="7"/>
  <c r="AP58" i="7"/>
  <c r="AQ58" i="7"/>
  <c r="AO58" i="7"/>
  <c r="AK59" i="7"/>
  <c r="AK58" i="7"/>
  <c r="AK57" i="7"/>
  <c r="AQ52" i="7"/>
  <c r="AP52" i="7"/>
  <c r="AO52" i="7"/>
  <c r="AP51" i="7"/>
  <c r="AO51" i="7"/>
  <c r="AK52" i="7"/>
  <c r="AK51" i="7"/>
  <c r="AK50" i="7"/>
  <c r="AQ44" i="7"/>
  <c r="AR44" i="7"/>
  <c r="AP44" i="7"/>
  <c r="AG48" i="7" s="1"/>
  <c r="AO44" i="7"/>
  <c r="AG47" i="7" s="1"/>
  <c r="AQ43" i="7"/>
  <c r="AR43" i="7"/>
  <c r="AP43" i="7"/>
  <c r="AO43" i="7"/>
  <c r="AK44" i="7"/>
  <c r="AK43" i="7"/>
  <c r="AK42" i="7"/>
  <c r="AR36" i="7"/>
  <c r="AQ36" i="7"/>
  <c r="AP36" i="7"/>
  <c r="AO36" i="7"/>
  <c r="AQ35" i="7"/>
  <c r="AR35" i="7"/>
  <c r="AP35" i="7"/>
  <c r="AO35" i="7"/>
  <c r="AK36" i="7"/>
  <c r="AK35" i="7"/>
  <c r="AK34" i="7"/>
  <c r="AR28" i="7"/>
  <c r="AQ28" i="7"/>
  <c r="AP28" i="7"/>
  <c r="AO28" i="7"/>
  <c r="AR27" i="7"/>
  <c r="AQ27" i="7"/>
  <c r="AP27" i="7"/>
  <c r="AO27" i="7"/>
  <c r="AK28" i="7"/>
  <c r="AK27" i="7"/>
  <c r="AQ21" i="7"/>
  <c r="AP21" i="7"/>
  <c r="F25" i="7" s="1"/>
  <c r="AO21" i="7"/>
  <c r="AP20" i="7"/>
  <c r="AO20" i="7"/>
  <c r="AP14" i="7"/>
  <c r="AQ14" i="7"/>
  <c r="W18" i="7" s="1"/>
  <c r="AO14" i="7"/>
  <c r="AP13" i="7"/>
  <c r="F18" i="7" s="1"/>
  <c r="AO13" i="7"/>
  <c r="AK14" i="7"/>
  <c r="AK13" i="7"/>
  <c r="AK12" i="7"/>
  <c r="AP7" i="7"/>
  <c r="AQ7" i="7"/>
  <c r="AP6" i="7"/>
  <c r="Q39" i="7" l="1"/>
  <c r="H39" i="7"/>
  <c r="O39" i="7"/>
  <c r="K31" i="7"/>
  <c r="AF31" i="7"/>
  <c r="Q40" i="7"/>
  <c r="H40" i="7"/>
  <c r="O40" i="7"/>
  <c r="L47" i="7"/>
  <c r="S47" i="7"/>
  <c r="T47" i="7"/>
  <c r="G17" i="7"/>
  <c r="F17" i="7"/>
  <c r="K32" i="7"/>
  <c r="T48" i="7"/>
  <c r="AF32" i="7"/>
  <c r="L48" i="7"/>
  <c r="S48" i="7"/>
  <c r="AD17" i="7"/>
  <c r="W17" i="7"/>
  <c r="G90" i="7"/>
  <c r="AC39" i="7"/>
  <c r="V39" i="7"/>
  <c r="AD18" i="7"/>
  <c r="R31" i="7"/>
  <c r="Z31" i="7"/>
  <c r="M24" i="7"/>
  <c r="T24" i="7"/>
  <c r="AA24" i="7"/>
  <c r="AH24" i="7"/>
  <c r="Z32" i="7"/>
  <c r="R32" i="7"/>
  <c r="AI11" i="7"/>
  <c r="AI9" i="7" s="1"/>
  <c r="AF11" i="7"/>
  <c r="AF9" i="7" s="1"/>
  <c r="M25" i="7"/>
  <c r="AH25" i="7"/>
  <c r="V40" i="7"/>
  <c r="AC40" i="7"/>
  <c r="I11" i="7"/>
  <c r="I9" i="7" s="1"/>
  <c r="U11" i="7"/>
  <c r="U9" i="7" s="1"/>
  <c r="J11" i="7"/>
  <c r="J9" i="7" s="1"/>
  <c r="V11" i="7"/>
  <c r="V9" i="7" s="1"/>
  <c r="L11" i="7"/>
  <c r="L9" i="7" s="1"/>
  <c r="X11" i="7"/>
  <c r="X9" i="7" s="1"/>
  <c r="T11" i="7"/>
  <c r="T9" i="7" s="1"/>
  <c r="W11" i="7"/>
  <c r="W9" i="7" s="1"/>
  <c r="Z11" i="7"/>
  <c r="Z9" i="7" s="1"/>
  <c r="G11" i="7"/>
  <c r="H11" i="7"/>
  <c r="H9" i="7" s="1"/>
  <c r="S11" i="7"/>
  <c r="S9" i="7" s="1"/>
  <c r="P11" i="7"/>
  <c r="P9" i="7" s="1"/>
  <c r="AB11" i="7"/>
  <c r="AB9" i="7" s="1"/>
  <c r="F11" i="7"/>
  <c r="N11" i="7"/>
  <c r="N9" i="7" s="1"/>
  <c r="Q11" i="7"/>
  <c r="AA11" i="7"/>
  <c r="AA9" i="7" s="1"/>
  <c r="AC11" i="7"/>
  <c r="AC9" i="7" s="1"/>
  <c r="M11" i="7"/>
  <c r="M9" i="7" s="1"/>
  <c r="O11" i="7"/>
  <c r="O9" i="7" s="1"/>
  <c r="T25" i="7"/>
  <c r="AA25" i="7"/>
  <c r="Y47" i="7"/>
  <c r="AA47" i="7"/>
  <c r="AC47" i="7"/>
  <c r="AE47" i="7"/>
  <c r="AD47" i="7"/>
  <c r="AF47" i="7"/>
  <c r="AH47" i="7"/>
  <c r="AI47" i="7"/>
  <c r="AJ55" i="7"/>
  <c r="AJ76" i="7"/>
  <c r="N17" i="7"/>
  <c r="Q17" i="7"/>
  <c r="AE17" i="7"/>
  <c r="S17" i="7"/>
  <c r="AJ17" i="7"/>
  <c r="T17" i="7"/>
  <c r="R17" i="7"/>
  <c r="AI17" i="7"/>
  <c r="M17" i="7"/>
  <c r="L17" i="7"/>
  <c r="AF17" i="7"/>
  <c r="AG17" i="7"/>
  <c r="AH17" i="7"/>
  <c r="Y40" i="7"/>
  <c r="N40" i="7"/>
  <c r="Z40" i="7"/>
  <c r="AB40" i="7"/>
  <c r="U40" i="7"/>
  <c r="W40" i="7"/>
  <c r="X40" i="7"/>
  <c r="T40" i="7"/>
  <c r="R40" i="7"/>
  <c r="AD40" i="7"/>
  <c r="AF40" i="7"/>
  <c r="S40" i="7"/>
  <c r="AA40" i="7"/>
  <c r="AE40" i="7"/>
  <c r="AJ56" i="7"/>
  <c r="AJ77" i="7"/>
  <c r="L18" i="7"/>
  <c r="N18" i="7"/>
  <c r="T18" i="7"/>
  <c r="AH18" i="7"/>
  <c r="AG18" i="7"/>
  <c r="AI18" i="7"/>
  <c r="M18" i="7"/>
  <c r="R18" i="7"/>
  <c r="S18" i="7"/>
  <c r="AE18" i="7"/>
  <c r="AF18" i="7"/>
  <c r="AJ18" i="7"/>
  <c r="Q18" i="7"/>
  <c r="V41" i="7"/>
  <c r="O41" i="7"/>
  <c r="AC41" i="7"/>
  <c r="P41" i="7"/>
  <c r="P38" i="7" s="1"/>
  <c r="Q41" i="7"/>
  <c r="J33" i="7"/>
  <c r="V33" i="7"/>
  <c r="M33" i="7"/>
  <c r="S33" i="7"/>
  <c r="U33" i="7"/>
  <c r="T33" i="7"/>
  <c r="N33" i="7"/>
  <c r="P33" i="7"/>
  <c r="H33" i="7"/>
  <c r="I33" i="7"/>
  <c r="O33" i="7"/>
  <c r="Q33" i="7"/>
  <c r="L33" i="7"/>
  <c r="M47" i="7"/>
  <c r="N47" i="7"/>
  <c r="O47" i="7"/>
  <c r="P47" i="7"/>
  <c r="K47" i="7"/>
  <c r="R47" i="7"/>
  <c r="J47" i="7"/>
  <c r="Q47" i="7"/>
  <c r="U47" i="7"/>
  <c r="V47" i="7"/>
  <c r="W47" i="7"/>
  <c r="H47" i="7"/>
  <c r="I47" i="7"/>
  <c r="J39" i="7"/>
  <c r="K39" i="7"/>
  <c r="L39" i="7"/>
  <c r="I39" i="7"/>
  <c r="Y18" i="7"/>
  <c r="AA18" i="7"/>
  <c r="Z18" i="7"/>
  <c r="AE31" i="7"/>
  <c r="AH31" i="7"/>
  <c r="AC31" i="7"/>
  <c r="AD31" i="7"/>
  <c r="AG31" i="7"/>
  <c r="AB31" i="7"/>
  <c r="AJ31" i="7"/>
  <c r="AI31" i="7"/>
  <c r="AA31" i="7"/>
  <c r="L40" i="7"/>
  <c r="I40" i="7"/>
  <c r="K40" i="7"/>
  <c r="J40" i="7"/>
  <c r="S49" i="7"/>
  <c r="T49" i="7"/>
  <c r="L49" i="7"/>
  <c r="AJ70" i="7"/>
  <c r="AJ68" i="7" s="1"/>
  <c r="G24" i="7"/>
  <c r="AG24" i="7"/>
  <c r="I24" i="7"/>
  <c r="AI24" i="7"/>
  <c r="H24" i="7"/>
  <c r="J24" i="7"/>
  <c r="K24" i="7"/>
  <c r="L24" i="7"/>
  <c r="O24" i="7"/>
  <c r="N24" i="7"/>
  <c r="P24" i="7"/>
  <c r="Q24" i="7"/>
  <c r="AA32" i="7"/>
  <c r="AB32" i="7"/>
  <c r="AD32" i="7"/>
  <c r="AG32" i="7"/>
  <c r="AH32" i="7"/>
  <c r="AI32" i="7"/>
  <c r="AJ32" i="7"/>
  <c r="AC32" i="7"/>
  <c r="X32" i="7"/>
  <c r="AE32" i="7"/>
  <c r="I41" i="7"/>
  <c r="J41" i="7"/>
  <c r="L41" i="7"/>
  <c r="K41" i="7"/>
  <c r="R49" i="7"/>
  <c r="H49" i="7"/>
  <c r="I49" i="7"/>
  <c r="U49" i="7"/>
  <c r="K49" i="7"/>
  <c r="M49" i="7"/>
  <c r="N49" i="7"/>
  <c r="J49" i="7"/>
  <c r="O49" i="7"/>
  <c r="Q49" i="7"/>
  <c r="V49" i="7"/>
  <c r="W49" i="7"/>
  <c r="P49" i="7"/>
  <c r="AJ90" i="7"/>
  <c r="AG11" i="7"/>
  <c r="AG9" i="7" s="1"/>
  <c r="AE11" i="7"/>
  <c r="AE9" i="7" s="1"/>
  <c r="P25" i="7"/>
  <c r="Q25" i="7"/>
  <c r="AG25" i="7"/>
  <c r="L25" i="7"/>
  <c r="AI25" i="7"/>
  <c r="K25" i="7"/>
  <c r="N25" i="7"/>
  <c r="O25" i="7"/>
  <c r="H25" i="7"/>
  <c r="I25" i="7"/>
  <c r="J25" i="7"/>
  <c r="AI33" i="7"/>
  <c r="X33" i="7"/>
  <c r="AJ33" i="7"/>
  <c r="AH33" i="7"/>
  <c r="AC33" i="7"/>
  <c r="AD33" i="7"/>
  <c r="AA33" i="7"/>
  <c r="AB33" i="7"/>
  <c r="AE33" i="7"/>
  <c r="AG33" i="7"/>
  <c r="H41" i="7"/>
  <c r="G83" i="7"/>
  <c r="AJ91" i="7"/>
  <c r="AC25" i="7"/>
  <c r="AD25" i="7"/>
  <c r="AB25" i="7"/>
  <c r="AE25" i="7"/>
  <c r="X25" i="7"/>
  <c r="U25" i="7"/>
  <c r="Y25" i="7"/>
  <c r="Z25" i="7"/>
  <c r="S25" i="7"/>
  <c r="W25" i="7"/>
  <c r="V25" i="7"/>
  <c r="AB39" i="7"/>
  <c r="R39" i="7"/>
  <c r="AD39" i="7"/>
  <c r="S39" i="7"/>
  <c r="AE39" i="7"/>
  <c r="U39" i="7"/>
  <c r="AG39" i="7"/>
  <c r="T39" i="7"/>
  <c r="W39" i="7"/>
  <c r="X39" i="7"/>
  <c r="Z39" i="7"/>
  <c r="AF39" i="7"/>
  <c r="Y39" i="7"/>
  <c r="AA39" i="7"/>
  <c r="N39" i="7"/>
  <c r="S31" i="7"/>
  <c r="I31" i="7"/>
  <c r="U31" i="7"/>
  <c r="N31" i="7"/>
  <c r="P31" i="7"/>
  <c r="Q31" i="7"/>
  <c r="M31" i="7"/>
  <c r="O31" i="7"/>
  <c r="J31" i="7"/>
  <c r="L31" i="7"/>
  <c r="V31" i="7"/>
  <c r="H31" i="7"/>
  <c r="T31" i="7"/>
  <c r="AG49" i="7"/>
  <c r="AB49" i="7"/>
  <c r="AB46" i="7" s="1"/>
  <c r="Z49" i="7"/>
  <c r="Z46" i="7" s="1"/>
  <c r="AH48" i="7"/>
  <c r="N32" i="7"/>
  <c r="AI48" i="7"/>
  <c r="O32" i="7"/>
  <c r="Y48" i="7"/>
  <c r="Q32" i="7"/>
  <c r="P32" i="7"/>
  <c r="M32" i="7"/>
  <c r="S32" i="7"/>
  <c r="T32" i="7"/>
  <c r="AA48" i="7"/>
  <c r="H32" i="7"/>
  <c r="AD48" i="7"/>
  <c r="J32" i="7"/>
  <c r="U32" i="7"/>
  <c r="I32" i="7"/>
  <c r="AE48" i="7"/>
  <c r="AF48" i="7"/>
  <c r="L32" i="7"/>
  <c r="V32" i="7"/>
  <c r="AC48" i="7"/>
  <c r="AE49" i="7"/>
  <c r="AF49" i="7"/>
  <c r="AH49" i="7"/>
  <c r="AC49" i="7"/>
  <c r="AA49" i="7"/>
  <c r="AD49" i="7"/>
  <c r="AI49" i="7"/>
  <c r="Y49" i="7"/>
  <c r="AA17" i="7"/>
  <c r="Y17" i="7"/>
  <c r="Z17" i="7"/>
  <c r="W41" i="7"/>
  <c r="Y41" i="7"/>
  <c r="AA41" i="7"/>
  <c r="AB41" i="7"/>
  <c r="N41" i="7"/>
  <c r="Z41" i="7"/>
  <c r="AD41" i="7"/>
  <c r="S41" i="7"/>
  <c r="U41" i="7"/>
  <c r="X41" i="7"/>
  <c r="AF41" i="7"/>
  <c r="R41" i="7"/>
  <c r="T41" i="7"/>
  <c r="AE41" i="7"/>
  <c r="K33" i="7"/>
  <c r="R33" i="7"/>
  <c r="I48" i="7"/>
  <c r="U48" i="7"/>
  <c r="J48" i="7"/>
  <c r="V48" i="7"/>
  <c r="K48" i="7"/>
  <c r="W48" i="7"/>
  <c r="R48" i="7"/>
  <c r="Q48" i="7"/>
  <c r="N48" i="7"/>
  <c r="H48" i="7"/>
  <c r="O48" i="7"/>
  <c r="P48" i="7"/>
  <c r="M48" i="7"/>
  <c r="Y11" i="7"/>
  <c r="Y9" i="7" s="1"/>
  <c r="K11" i="7"/>
  <c r="K9" i="7" s="1"/>
  <c r="R11" i="7"/>
  <c r="R9" i="7" s="1"/>
  <c r="S24" i="7"/>
  <c r="AE24" i="7"/>
  <c r="V24" i="7"/>
  <c r="X24" i="7"/>
  <c r="Z24" i="7"/>
  <c r="W24" i="7"/>
  <c r="Y24" i="7"/>
  <c r="AC24" i="7"/>
  <c r="AD24" i="7"/>
  <c r="U24" i="7"/>
  <c r="AB24" i="7"/>
  <c r="Z33" i="7"/>
  <c r="Y33" i="7"/>
  <c r="AF33" i="7"/>
  <c r="F48" i="7"/>
  <c r="G40" i="7"/>
  <c r="G41" i="7"/>
  <c r="AH38" i="7"/>
  <c r="M38" i="7"/>
  <c r="J16" i="7"/>
  <c r="R23" i="7"/>
  <c r="G18" i="7"/>
  <c r="G16" i="7" s="1"/>
  <c r="F55" i="7"/>
  <c r="F83" i="7"/>
  <c r="G31" i="7"/>
  <c r="F62" i="7"/>
  <c r="F31" i="7"/>
  <c r="H16" i="7"/>
  <c r="F39" i="7"/>
  <c r="G62" i="7"/>
  <c r="G39" i="7"/>
  <c r="F41" i="7"/>
  <c r="G33" i="7"/>
  <c r="F32" i="7"/>
  <c r="G32" i="7"/>
  <c r="F90" i="7"/>
  <c r="F63" i="7"/>
  <c r="F40" i="7"/>
  <c r="F56" i="7"/>
  <c r="G25" i="7"/>
  <c r="G49" i="7"/>
  <c r="F49" i="7"/>
  <c r="G55" i="7"/>
  <c r="G47" i="7"/>
  <c r="F47" i="7"/>
  <c r="G56" i="7"/>
  <c r="F91" i="7"/>
  <c r="G91" i="7"/>
  <c r="G89" i="7" s="1"/>
  <c r="F33" i="7"/>
  <c r="G48" i="7"/>
  <c r="G63" i="7"/>
  <c r="G77" i="7"/>
  <c r="G75" i="7" s="1"/>
  <c r="F77" i="7"/>
  <c r="G70" i="7"/>
  <c r="F70" i="7"/>
  <c r="G84" i="7"/>
  <c r="F84" i="7"/>
  <c r="AO66" i="7"/>
  <c r="AO73" i="7"/>
  <c r="AG16" i="7" l="1"/>
  <c r="AI23" i="7"/>
  <c r="T30" i="7"/>
  <c r="Z30" i="7"/>
  <c r="AD23" i="7"/>
  <c r="N23" i="7"/>
  <c r="Q38" i="7"/>
  <c r="AL9" i="7"/>
  <c r="N38" i="7"/>
  <c r="AG30" i="7"/>
  <c r="U23" i="7"/>
  <c r="AI38" i="7"/>
  <c r="AE16" i="7"/>
  <c r="AB23" i="7"/>
  <c r="G38" i="7"/>
  <c r="L30" i="7"/>
  <c r="G23" i="7"/>
  <c r="X30" i="7"/>
  <c r="AK30" i="7" s="1"/>
  <c r="AL18" i="7" s="1"/>
  <c r="G82" i="7"/>
  <c r="AJ89" i="7"/>
  <c r="H46" i="7"/>
  <c r="Q16" i="7"/>
  <c r="Y46" i="7"/>
  <c r="V30" i="7"/>
  <c r="AA46" i="7"/>
  <c r="S23" i="7"/>
  <c r="V16" i="7"/>
  <c r="X46" i="7"/>
  <c r="AK46" i="7" s="1"/>
  <c r="AL26" i="7" s="1"/>
  <c r="AH16" i="7"/>
  <c r="AG23" i="7"/>
  <c r="AA23" i="7"/>
  <c r="Q23" i="7"/>
  <c r="I38" i="7"/>
  <c r="F54" i="7"/>
  <c r="P16" i="7"/>
  <c r="F16" i="7"/>
  <c r="J46" i="7"/>
  <c r="AL24" i="7"/>
  <c r="AL23" i="7"/>
  <c r="AL25" i="7"/>
  <c r="W16" i="7"/>
  <c r="F61" i="7"/>
  <c r="V46" i="7"/>
  <c r="AD46" i="7"/>
  <c r="I30" i="7"/>
  <c r="Y30" i="7"/>
  <c r="W23" i="7"/>
  <c r="L38" i="7"/>
  <c r="W46" i="7"/>
  <c r="AD30" i="7"/>
  <c r="AH30" i="7"/>
  <c r="H30" i="7"/>
  <c r="U46" i="7"/>
  <c r="K16" i="7"/>
  <c r="I16" i="7"/>
  <c r="O46" i="7"/>
  <c r="AD16" i="7"/>
  <c r="H89" i="7"/>
  <c r="AK89" i="7" s="1"/>
  <c r="V23" i="7"/>
  <c r="G30" i="7"/>
  <c r="K38" i="7"/>
  <c r="P46" i="7"/>
  <c r="I46" i="7"/>
  <c r="AC30" i="7"/>
  <c r="R38" i="7"/>
  <c r="O16" i="7"/>
  <c r="M30" i="7"/>
  <c r="R30" i="7"/>
  <c r="AB30" i="7"/>
  <c r="AJ75" i="7"/>
  <c r="H23" i="7"/>
  <c r="G61" i="7"/>
  <c r="R46" i="7"/>
  <c r="AC46" i="7"/>
  <c r="T38" i="7"/>
  <c r="AG38" i="7"/>
  <c r="O38" i="7"/>
  <c r="AF38" i="7"/>
  <c r="AE38" i="7"/>
  <c r="Y38" i="7"/>
  <c r="S38" i="7"/>
  <c r="AJ30" i="7"/>
  <c r="AE30" i="7"/>
  <c r="AI30" i="7"/>
  <c r="AF30" i="7"/>
  <c r="J30" i="7"/>
  <c r="AA30" i="7"/>
  <c r="K30" i="7"/>
  <c r="S30" i="7"/>
  <c r="U30" i="7"/>
  <c r="Q30" i="7"/>
  <c r="N30" i="7"/>
  <c r="F23" i="7"/>
  <c r="X23" i="7"/>
  <c r="L23" i="7"/>
  <c r="J23" i="7"/>
  <c r="O23" i="7"/>
  <c r="AA16" i="7"/>
  <c r="L16" i="7"/>
  <c r="M16" i="7"/>
  <c r="R16" i="7"/>
  <c r="AI16" i="7"/>
  <c r="Y16" i="7"/>
  <c r="S16" i="7"/>
  <c r="Z16" i="7"/>
  <c r="N16" i="7"/>
  <c r="T16" i="7"/>
  <c r="P23" i="7"/>
  <c r="I23" i="7"/>
  <c r="X38" i="7"/>
  <c r="AH46" i="7"/>
  <c r="T23" i="7"/>
  <c r="AD38" i="7"/>
  <c r="U38" i="7"/>
  <c r="AG46" i="7"/>
  <c r="AF46" i="7"/>
  <c r="AJ38" i="7"/>
  <c r="P30" i="7"/>
  <c r="AC38" i="7"/>
  <c r="AA38" i="7"/>
  <c r="O30" i="7"/>
  <c r="M23" i="7"/>
  <c r="K23" i="7"/>
  <c r="AE46" i="7"/>
  <c r="AI46" i="7"/>
  <c r="Z38" i="7"/>
  <c r="AL14" i="7"/>
  <c r="AC23" i="7"/>
  <c r="AL21" i="7"/>
  <c r="F30" i="7"/>
  <c r="F75" i="7"/>
  <c r="T46" i="7"/>
  <c r="AB38" i="7"/>
  <c r="Q46" i="7"/>
  <c r="N46" i="7"/>
  <c r="K46" i="7"/>
  <c r="AF23" i="7"/>
  <c r="AE23" i="7"/>
  <c r="AL10" i="7"/>
  <c r="F89" i="7"/>
  <c r="AJ16" i="7"/>
  <c r="AH23" i="7"/>
  <c r="AL20" i="7"/>
  <c r="G69" i="7"/>
  <c r="G68" i="7" s="1"/>
  <c r="F69" i="7"/>
  <c r="V38" i="7"/>
  <c r="H38" i="7"/>
  <c r="AJ54" i="7"/>
  <c r="F46" i="7"/>
  <c r="AL19" i="7"/>
  <c r="AL13" i="7"/>
  <c r="J38" i="7"/>
  <c r="F82" i="7"/>
  <c r="M46" i="7"/>
  <c r="L46" i="7"/>
  <c r="G46" i="7"/>
  <c r="S46" i="7"/>
  <c r="W38" i="7"/>
  <c r="AF16" i="7"/>
  <c r="Y23" i="7"/>
  <c r="Z23" i="7"/>
  <c r="AK38" i="7" l="1"/>
  <c r="AL22" i="7" s="1"/>
  <c r="AK23" i="7"/>
  <c r="AL15" i="7" s="1"/>
  <c r="AL45" i="7"/>
  <c r="AL42" i="7"/>
  <c r="AL12" i="7"/>
  <c r="AK54" i="7"/>
  <c r="AL30" i="7" s="1"/>
  <c r="F68" i="7"/>
  <c r="AL1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Y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ファイル保存先
\\MAIN\Public\令和６年度\南部清掃工場\14 電気関連\1.売電関係\5.非FIT入札関係\7年度　契約書\７年度運転計画
７年度　発電計画　電力量計量値内訳(R6.8.19) </t>
        </r>
      </text>
    </comment>
  </commentList>
</comments>
</file>

<file path=xl/sharedStrings.xml><?xml version="1.0" encoding="utf-8"?>
<sst xmlns="http://schemas.openxmlformats.org/spreadsheetml/2006/main" count="370" uniqueCount="67">
  <si>
    <t>バイオマス比率</t>
    <rPh sb="5" eb="7">
      <t>ヒリツ</t>
    </rPh>
    <phoneticPr fontId="2"/>
  </si>
  <si>
    <t>日付</t>
    <rPh sb="0" eb="2">
      <t>ヒヅケ</t>
    </rPh>
    <phoneticPr fontId="2"/>
  </si>
  <si>
    <t>合 計</t>
    <rPh sb="0" eb="1">
      <t>ア</t>
    </rPh>
    <rPh sb="2" eb="3">
      <t>ケイ</t>
    </rPh>
    <phoneticPr fontId="2"/>
  </si>
  <si>
    <t>区分（平日：１、休日：０）　　（合計は平日日数）</t>
    <rPh sb="0" eb="2">
      <t>クブン</t>
    </rPh>
    <rPh sb="3" eb="5">
      <t>ヘイジツ</t>
    </rPh>
    <rPh sb="8" eb="10">
      <t>キュウジツ</t>
    </rPh>
    <rPh sb="16" eb="18">
      <t>ゴウケイ</t>
    </rPh>
    <rPh sb="19" eb="21">
      <t>ヘイジツ</t>
    </rPh>
    <rPh sb="21" eb="23">
      <t>ニッスウ</t>
    </rPh>
    <phoneticPr fontId="2"/>
  </si>
  <si>
    <t>発電機（運転：１、停止：０）　（合計は運転日数）</t>
    <rPh sb="0" eb="3">
      <t>ハツデンキ</t>
    </rPh>
    <rPh sb="4" eb="6">
      <t>ウンテン</t>
    </rPh>
    <rPh sb="9" eb="11">
      <t>テイシ</t>
    </rPh>
    <rPh sb="16" eb="18">
      <t>ゴウケイ</t>
    </rPh>
    <rPh sb="19" eb="21">
      <t>ウンテン</t>
    </rPh>
    <rPh sb="21" eb="23">
      <t>ニッスウ</t>
    </rPh>
    <phoneticPr fontId="2"/>
  </si>
  <si>
    <t>運転焼却炉数　　（合計は１炉の日数）</t>
    <rPh sb="0" eb="2">
      <t>ウンテン</t>
    </rPh>
    <rPh sb="2" eb="4">
      <t>ショウキャク</t>
    </rPh>
    <rPh sb="4" eb="5">
      <t>ロ</t>
    </rPh>
    <rPh sb="5" eb="6">
      <t>スウ</t>
    </rPh>
    <rPh sb="9" eb="11">
      <t>ゴウケイ</t>
    </rPh>
    <rPh sb="13" eb="14">
      <t>ロ</t>
    </rPh>
    <rPh sb="15" eb="17">
      <t>ニッスウ</t>
    </rPh>
    <phoneticPr fontId="2"/>
  </si>
  <si>
    <t>炉</t>
    <rPh sb="0" eb="1">
      <t>ロ</t>
    </rPh>
    <phoneticPr fontId="2"/>
  </si>
  <si>
    <t>非バイオマス分電力量</t>
    <rPh sb="0" eb="1">
      <t>ヒ</t>
    </rPh>
    <rPh sb="6" eb="7">
      <t>ブン</t>
    </rPh>
    <rPh sb="7" eb="9">
      <t>デンリョク</t>
    </rPh>
    <rPh sb="9" eb="10">
      <t>リョウ</t>
    </rPh>
    <phoneticPr fontId="2"/>
  </si>
  <si>
    <t>kＷｈ</t>
    <phoneticPr fontId="2"/>
  </si>
  <si>
    <t>昼間</t>
    <rPh sb="0" eb="2">
      <t>チュウカン</t>
    </rPh>
    <phoneticPr fontId="2"/>
  </si>
  <si>
    <t>夜間</t>
    <rPh sb="0" eb="2">
      <t>ヤカン</t>
    </rPh>
    <phoneticPr fontId="2"/>
  </si>
  <si>
    <t>休日</t>
    <rPh sb="0" eb="2">
      <t>キュウジツ</t>
    </rPh>
    <phoneticPr fontId="2"/>
  </si>
  <si>
    <t>その他季昼間</t>
    <phoneticPr fontId="2"/>
  </si>
  <si>
    <t>１炉</t>
    <rPh sb="1" eb="2">
      <t>ロ</t>
    </rPh>
    <phoneticPr fontId="2"/>
  </si>
  <si>
    <t>夜間・休日</t>
    <rPh sb="0" eb="2">
      <t>ヤカン</t>
    </rPh>
    <rPh sb="3" eb="5">
      <t>キュウジツ</t>
    </rPh>
    <phoneticPr fontId="2"/>
  </si>
  <si>
    <t>２炉</t>
    <rPh sb="1" eb="2">
      <t>ロ</t>
    </rPh>
    <phoneticPr fontId="2"/>
  </si>
  <si>
    <t>夏季ピーク</t>
    <rPh sb="0" eb="2">
      <t>カキ</t>
    </rPh>
    <phoneticPr fontId="2"/>
  </si>
  <si>
    <t>ピーク</t>
    <phoneticPr fontId="2"/>
  </si>
  <si>
    <t>夏季昼間</t>
    <rPh sb="0" eb="2">
      <t>カキ</t>
    </rPh>
    <rPh sb="2" eb="4">
      <t>ヒルマ</t>
    </rPh>
    <phoneticPr fontId="2"/>
  </si>
  <si>
    <t>※　この運転計画及び売電電力量計画は、現時点での予定数量であり、事故やごみの搬入量の増減などによって調整をおこないます。</t>
    <rPh sb="4" eb="6">
      <t>ウンテン</t>
    </rPh>
    <rPh sb="6" eb="8">
      <t>ケイカク</t>
    </rPh>
    <rPh sb="8" eb="9">
      <t>オヨ</t>
    </rPh>
    <rPh sb="10" eb="12">
      <t>バイデン</t>
    </rPh>
    <rPh sb="15" eb="17">
      <t>ケイカク</t>
    </rPh>
    <rPh sb="19" eb="22">
      <t>ゲンジテン</t>
    </rPh>
    <rPh sb="24" eb="26">
      <t>ヨテイ</t>
    </rPh>
    <rPh sb="26" eb="28">
      <t>スウリョウ</t>
    </rPh>
    <rPh sb="32" eb="34">
      <t>ジコ</t>
    </rPh>
    <rPh sb="38" eb="40">
      <t>ハンニュウ</t>
    </rPh>
    <rPh sb="40" eb="41">
      <t>リョウ</t>
    </rPh>
    <rPh sb="42" eb="44">
      <t>ゾウゲン</t>
    </rPh>
    <rPh sb="50" eb="52">
      <t>チョウセイ</t>
    </rPh>
    <phoneticPr fontId="2"/>
  </si>
  <si>
    <t>非ﾊﾞｲｵﾏｽ分：</t>
    <rPh sb="0" eb="1">
      <t>ヒ</t>
    </rPh>
    <rPh sb="7" eb="8">
      <t>：</t>
    </rPh>
    <phoneticPr fontId="2"/>
  </si>
  <si>
    <t>受給電力量からバイオマス分電力量を控除した電力量</t>
    <phoneticPr fontId="2"/>
  </si>
  <si>
    <t>平日：</t>
    <rPh sb="0" eb="2">
      <t>ヘイジツ</t>
    </rPh>
    <phoneticPr fontId="2"/>
  </si>
  <si>
    <t>夏季ピーク：</t>
    <rPh sb="0" eb="2">
      <t>カキ</t>
    </rPh>
    <phoneticPr fontId="2"/>
  </si>
  <si>
    <t>７月～９月の午後１時から午後４時まで</t>
    <phoneticPr fontId="2"/>
  </si>
  <si>
    <t>夏季：</t>
    <rPh sb="0" eb="2">
      <t>カキ</t>
    </rPh>
    <phoneticPr fontId="2"/>
  </si>
  <si>
    <t>７月～９月の午前８時から午後１時まで及び午後４時から午後１０時まで</t>
    <phoneticPr fontId="2"/>
  </si>
  <si>
    <t>その他季：</t>
    <rPh sb="2" eb="3">
      <t>タ</t>
    </rPh>
    <rPh sb="3" eb="4">
      <t>キ</t>
    </rPh>
    <phoneticPr fontId="2"/>
  </si>
  <si>
    <t>夜間・休日：</t>
    <rPh sb="0" eb="2">
      <t>ヤカン</t>
    </rPh>
    <rPh sb="3" eb="5">
      <t>キュウジツ</t>
    </rPh>
    <phoneticPr fontId="2"/>
  </si>
  <si>
    <t>平日昼間を除く時間帯</t>
    <phoneticPr fontId="2"/>
  </si>
  <si>
    <t>夏季を除く月（１月～６月，１０月～１２月）</t>
    <phoneticPr fontId="2"/>
  </si>
  <si>
    <t>　　また、九州電力送配電（株）による送電線停止指令によって、例年２４時間程度の送電停止があります。</t>
    <rPh sb="5" eb="7">
      <t>キュウシュウ</t>
    </rPh>
    <rPh sb="7" eb="9">
      <t>デンリョク</t>
    </rPh>
    <rPh sb="9" eb="10">
      <t>ソウ</t>
    </rPh>
    <rPh sb="10" eb="12">
      <t>ハイデン</t>
    </rPh>
    <rPh sb="13" eb="14">
      <t>カブ</t>
    </rPh>
    <rPh sb="18" eb="20">
      <t>ソウデン</t>
    </rPh>
    <rPh sb="20" eb="21">
      <t>セン</t>
    </rPh>
    <rPh sb="21" eb="23">
      <t>テイシ</t>
    </rPh>
    <rPh sb="23" eb="25">
      <t>シレイ</t>
    </rPh>
    <rPh sb="30" eb="32">
      <t>レイネン</t>
    </rPh>
    <rPh sb="34" eb="36">
      <t>ジカン</t>
    </rPh>
    <rPh sb="36" eb="38">
      <t>テイド</t>
    </rPh>
    <rPh sb="39" eb="41">
      <t>ソウデン</t>
    </rPh>
    <rPh sb="41" eb="43">
      <t>テイシ</t>
    </rPh>
    <phoneticPr fontId="2"/>
  </si>
  <si>
    <t>↓　発電計画　電力量計量値内訳から算出</t>
    <rPh sb="2" eb="4">
      <t>ハツデン</t>
    </rPh>
    <rPh sb="4" eb="6">
      <t>ケイカク</t>
    </rPh>
    <rPh sb="7" eb="9">
      <t>デンリョク</t>
    </rPh>
    <rPh sb="9" eb="10">
      <t>リョウ</t>
    </rPh>
    <rPh sb="10" eb="12">
      <t>ケイリョウ</t>
    </rPh>
    <rPh sb="12" eb="13">
      <t>チ</t>
    </rPh>
    <rPh sb="13" eb="15">
      <t>ウチワケ</t>
    </rPh>
    <rPh sb="17" eb="19">
      <t>サンシュツ</t>
    </rPh>
    <phoneticPr fontId="2"/>
  </si>
  <si>
    <t>立上げ日</t>
    <rPh sb="0" eb="2">
      <t>タチア</t>
    </rPh>
    <rPh sb="3" eb="4">
      <t>ビ</t>
    </rPh>
    <phoneticPr fontId="2"/>
  </si>
  <si>
    <t>立下げ日</t>
    <rPh sb="0" eb="1">
      <t>タチ</t>
    </rPh>
    <rPh sb="1" eb="2">
      <t>サ</t>
    </rPh>
    <rPh sb="3" eb="4">
      <t>ビ</t>
    </rPh>
    <phoneticPr fontId="2"/>
  </si>
  <si>
    <t>4月</t>
    <rPh sb="1" eb="2">
      <t>ガツ</t>
    </rPh>
    <phoneticPr fontId="2"/>
  </si>
  <si>
    <t>休日（日曜日及び国民の祝日に関する法律（昭和23年法律第178号）に規定する休日をいう。）並びに１月２日、１月３日、４月３０日、５月１日、５月２日、１２月３０日及び１２月３１日を除く毎日午前８時から午後10時まで</t>
    <phoneticPr fontId="2"/>
  </si>
  <si>
    <t>令和7年
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</si>
  <si>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※　焼却炉及び発電機の定期整備に伴い、令和7年2月3日～2月16日の間は発電を停止します。（予定）</t>
    <rPh sb="2" eb="4">
      <t>ショウキャク</t>
    </rPh>
    <rPh sb="4" eb="5">
      <t>ロ</t>
    </rPh>
    <rPh sb="5" eb="6">
      <t>オヨ</t>
    </rPh>
    <rPh sb="7" eb="10">
      <t>ハツデンキ</t>
    </rPh>
    <rPh sb="11" eb="13">
      <t>テイキ</t>
    </rPh>
    <rPh sb="13" eb="15">
      <t>セイビ</t>
    </rPh>
    <rPh sb="16" eb="17">
      <t>トモナ</t>
    </rPh>
    <rPh sb="19" eb="21">
      <t>レイワ</t>
    </rPh>
    <rPh sb="22" eb="23">
      <t>ネン</t>
    </rPh>
    <rPh sb="24" eb="25">
      <t>ガツ</t>
    </rPh>
    <rPh sb="26" eb="27">
      <t>ニチ</t>
    </rPh>
    <rPh sb="29" eb="30">
      <t>ガツ</t>
    </rPh>
    <rPh sb="32" eb="33">
      <t>ニチ</t>
    </rPh>
    <rPh sb="34" eb="35">
      <t>アイダ</t>
    </rPh>
    <rPh sb="36" eb="38">
      <t>ハツデン</t>
    </rPh>
    <rPh sb="39" eb="41">
      <t>テイシ</t>
    </rPh>
    <rPh sb="46" eb="48">
      <t>ヨテイ</t>
    </rPh>
    <phoneticPr fontId="2"/>
  </si>
  <si>
    <t>バイオマス比率68%を反映し、整数処理</t>
    <rPh sb="5" eb="7">
      <t>ヒリツ</t>
    </rPh>
    <rPh sb="11" eb="13">
      <t>ハンエイ</t>
    </rPh>
    <rPh sb="15" eb="17">
      <t>セイスウ</t>
    </rPh>
    <rPh sb="17" eb="19">
      <t>ショリ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</si>
  <si>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</si>
  <si>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</si>
  <si>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3月</t>
    <rPh sb="1" eb="2">
      <t>ガツ</t>
    </rPh>
    <phoneticPr fontId="2"/>
  </si>
  <si>
    <t>2月</t>
    <rPh sb="1" eb="2">
      <t>ガツ</t>
    </rPh>
    <phoneticPr fontId="2"/>
  </si>
  <si>
    <t>1月</t>
    <rPh sb="1" eb="2">
      <t>ガツ</t>
    </rPh>
    <phoneticPr fontId="2"/>
  </si>
  <si>
    <t>12月</t>
    <rPh sb="2" eb="3">
      <t>ガツ</t>
    </rPh>
    <phoneticPr fontId="2"/>
  </si>
  <si>
    <t>11月</t>
    <rPh sb="2" eb="3">
      <t>ガツ</t>
    </rPh>
    <phoneticPr fontId="2"/>
  </si>
  <si>
    <t>10月</t>
    <rPh sb="2" eb="3">
      <t>ガツ</t>
    </rPh>
    <phoneticPr fontId="2"/>
  </si>
  <si>
    <t>9月</t>
    <rPh sb="1" eb="2">
      <t>ガツ</t>
    </rPh>
    <phoneticPr fontId="2"/>
  </si>
  <si>
    <t>8月</t>
    <rPh sb="1" eb="2">
      <t>ガツ</t>
    </rPh>
    <phoneticPr fontId="2"/>
  </si>
  <si>
    <t>7月</t>
    <rPh sb="1" eb="2">
      <t>ガツ</t>
    </rPh>
    <phoneticPr fontId="2"/>
  </si>
  <si>
    <r>
      <rPr>
        <b/>
        <sz val="11"/>
        <rFont val="ＭＳ Ｐゴシック"/>
        <family val="3"/>
        <charset val="128"/>
        <scheme val="minor"/>
      </rPr>
      <t>資料１の根拠</t>
    </r>
    <r>
      <rPr>
        <sz val="11"/>
        <rFont val="ＭＳ Ｐゴシック"/>
        <family val="3"/>
        <charset val="128"/>
        <scheme val="minor"/>
      </rPr>
      <t>　\\MAIN\Public\令和６年度\南部清掃工場\14 電気関連\1.売電関係\5.非FIT入札関係\7年度　契約書\７年度運転計画</t>
    </r>
    <rPh sb="0" eb="2">
      <t>シリョウ</t>
    </rPh>
    <rPh sb="4" eb="6">
      <t>コンキョ</t>
    </rPh>
    <phoneticPr fontId="2"/>
  </si>
  <si>
    <t xml:space="preserve">７年度　発電計画　電力量計量値内訳(R6.8.19) </t>
    <phoneticPr fontId="2"/>
  </si>
  <si>
    <r>
      <t>資料１　　</t>
    </r>
    <r>
      <rPr>
        <sz val="14"/>
        <rFont val="ＭＳ Ｐゴシック"/>
        <family val="3"/>
        <charset val="128"/>
        <scheme val="minor"/>
      </rPr>
      <t xml:space="preserve">令和8年4月～令和9年3月　運転計画及び非バイオマス売電電力量計画 </t>
    </r>
    <rPh sb="0" eb="2">
      <t>シリョウ</t>
    </rPh>
    <rPh sb="5" eb="7">
      <t>レイワ</t>
    </rPh>
    <rPh sb="8" eb="9">
      <t>ネン</t>
    </rPh>
    <rPh sb="10" eb="11">
      <t>ガツ</t>
    </rPh>
    <rPh sb="12" eb="14">
      <t>レイワ</t>
    </rPh>
    <rPh sb="15" eb="16">
      <t>ネン</t>
    </rPh>
    <rPh sb="17" eb="18">
      <t>ガツ</t>
    </rPh>
    <rPh sb="18" eb="20">
      <t>ヘイネンド</t>
    </rPh>
    <rPh sb="19" eb="21">
      <t>ウンテン</t>
    </rPh>
    <rPh sb="21" eb="23">
      <t>ケイカク</t>
    </rPh>
    <rPh sb="23" eb="24">
      <t>オヨ</t>
    </rPh>
    <rPh sb="25" eb="26">
      <t>ヒ</t>
    </rPh>
    <rPh sb="31" eb="33">
      <t>バイデン</t>
    </rPh>
    <rPh sb="33" eb="35">
      <t>デンリョク</t>
    </rPh>
    <rPh sb="35" eb="36">
      <t>リョウ</t>
    </rPh>
    <rPh sb="36" eb="38">
      <t>ケイカク</t>
    </rPh>
    <phoneticPr fontId="2"/>
  </si>
  <si>
    <t>令和8年
4月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</si>
  <si>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
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</si>
  <si>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
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</si>
  <si>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
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</si>
  <si>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
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</si>
  <si>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
10月</t>
    <rPh sb="0" eb="2">
      <t>レイワ</t>
    </rPh>
    <rPh sb="3" eb="4">
      <t>ネン</t>
    </rPh>
    <rPh sb="4" eb="5">
      <t>ヘイネン</t>
    </rPh>
    <rPh sb="7" eb="8">
      <t>ガツ</t>
    </rPh>
    <phoneticPr fontId="2"/>
  </si>
  <si>
    <t>令和8年
11月</t>
    <rPh sb="0" eb="2">
      <t>レイワ</t>
    </rPh>
    <rPh sb="3" eb="4">
      <t>ネン</t>
    </rPh>
    <rPh sb="4" eb="5">
      <t>ヘイネン</t>
    </rPh>
    <rPh sb="7" eb="8">
      <t>ガツ</t>
    </rPh>
    <phoneticPr fontId="2"/>
  </si>
  <si>
    <t>令和8年
12月</t>
    <rPh sb="0" eb="2">
      <t>レイワ</t>
    </rPh>
    <rPh sb="3" eb="4">
      <t>ネン</t>
    </rPh>
    <rPh sb="4" eb="5">
      <t>ヘイネン</t>
    </rPh>
    <rPh sb="7" eb="8">
      <t>ガツ</t>
    </rPh>
    <phoneticPr fontId="2"/>
  </si>
  <si>
    <t>令和9年
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</si>
  <si>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令和9年
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</si>
  <si>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令和9年
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</si>
  <si>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令和8年4月～
　　　令和9年3月
非バイオマス分
　売電電力量</t>
    <rPh sb="0" eb="2">
      <t>レイワ</t>
    </rPh>
    <rPh sb="3" eb="4">
      <t>ネン</t>
    </rPh>
    <rPh sb="5" eb="6">
      <t>ガツ</t>
    </rPh>
    <rPh sb="11" eb="13">
      <t>レイワ</t>
    </rPh>
    <rPh sb="14" eb="15">
      <t>ネン</t>
    </rPh>
    <rPh sb="16" eb="17">
      <t>ガツ</t>
    </rPh>
    <rPh sb="18" eb="19">
      <t>ヒ</t>
    </rPh>
    <rPh sb="24" eb="25">
      <t>ブン</t>
    </rPh>
    <rPh sb="27" eb="29">
      <t>バイデン</t>
    </rPh>
    <rPh sb="29" eb="31">
      <t>デンリョク</t>
    </rPh>
    <rPh sb="31" eb="32">
      <t>リョウ</t>
    </rPh>
    <phoneticPr fontId="2"/>
  </si>
  <si>
    <t>↓コピペ用</t>
    <rPh sb="4" eb="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</si>
</sst>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_(&quot;$&quot;* #,##0.00_);_(&quot;$&quot;* \(#,##0.00\);_(&quot;$&quot;* &quot;-&quot;??_);_(@_)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hair">
        <color auto="1"/>
      </left>
      <right style="double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4" fillId="0" borderId="0" applyFill="0" applyBorder="0" applyAlignment="0"/>
    <xf numFmtId="0" fontId="5" fillId="0" borderId="0">
      <alignment horizontal="left"/>
    </xf>
    <xf numFmtId="0" fontId="6" fillId="0" borderId="49" applyNumberFormat="0" applyAlignment="0" applyProtection="0">
      <alignment horizontal="left" vertical="center"/>
    </xf>
    <xf numFmtId="0" fontId="6" fillId="0" borderId="50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38" fontId="1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1" fillId="0" borderId="0"/>
  </cellStyleXfs>
  <cellXfs count="122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27" xfId="0" applyFont="1" applyBorder="1" applyAlignment="1">
      <alignment horizontal="center" vertical="center"/>
    </xf>
    <xf numFmtId="38" fontId="14" fillId="0" borderId="27" xfId="1" applyFont="1" applyFill="1" applyBorder="1">
      <alignment vertical="center"/>
    </xf>
    <xf numFmtId="0" fontId="14" fillId="0" borderId="27" xfId="0" applyFont="1" applyBorder="1">
      <alignment vertical="center"/>
    </xf>
    <xf numFmtId="38" fontId="14" fillId="0" borderId="27" xfId="1" applyFont="1" applyBorder="1">
      <alignment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2" borderId="61" xfId="0" applyFont="1" applyFill="1" applyBorder="1">
      <alignment vertical="center"/>
    </xf>
    <xf numFmtId="176" fontId="14" fillId="0" borderId="13" xfId="0" applyNumberFormat="1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2" borderId="62" xfId="0" applyFont="1" applyFill="1" applyBorder="1">
      <alignment vertical="center"/>
    </xf>
    <xf numFmtId="176" fontId="14" fillId="0" borderId="38" xfId="0" applyNumberFormat="1" applyFont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63" xfId="0" applyFont="1" applyFill="1" applyBorder="1">
      <alignment vertical="center"/>
    </xf>
    <xf numFmtId="176" fontId="14" fillId="0" borderId="60" xfId="0" applyNumberFormat="1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38" fontId="14" fillId="0" borderId="24" xfId="1" applyFont="1" applyFill="1" applyBorder="1">
      <alignment vertical="center"/>
    </xf>
    <xf numFmtId="38" fontId="14" fillId="0" borderId="24" xfId="1" applyFont="1" applyBorder="1">
      <alignment vertical="center"/>
    </xf>
    <xf numFmtId="38" fontId="14" fillId="2" borderId="25" xfId="1" applyFont="1" applyFill="1" applyBorder="1">
      <alignment vertical="center"/>
    </xf>
    <xf numFmtId="38" fontId="14" fillId="0" borderId="26" xfId="0" applyNumberFormat="1" applyFont="1" applyBorder="1">
      <alignment vertical="center"/>
    </xf>
    <xf numFmtId="0" fontId="14" fillId="0" borderId="14" xfId="0" applyFont="1" applyBorder="1">
      <alignment vertical="center"/>
    </xf>
    <xf numFmtId="38" fontId="14" fillId="0" borderId="14" xfId="1" applyFont="1" applyFill="1" applyBorder="1">
      <alignment vertical="center"/>
    </xf>
    <xf numFmtId="38" fontId="14" fillId="0" borderId="18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38" fontId="14" fillId="0" borderId="30" xfId="1" applyFont="1" applyFill="1" applyBorder="1">
      <alignment vertical="center"/>
    </xf>
    <xf numFmtId="38" fontId="14" fillId="0" borderId="30" xfId="1" applyFont="1" applyBorder="1">
      <alignment vertical="center"/>
    </xf>
    <xf numFmtId="38" fontId="14" fillId="2" borderId="33" xfId="1" applyFont="1" applyFill="1" applyBorder="1">
      <alignment vertical="center"/>
    </xf>
    <xf numFmtId="38" fontId="14" fillId="0" borderId="34" xfId="0" applyNumberFormat="1" applyFont="1" applyBorder="1">
      <alignment vertical="center"/>
    </xf>
    <xf numFmtId="38" fontId="14" fillId="0" borderId="23" xfId="1" applyFont="1" applyBorder="1">
      <alignment vertical="center"/>
    </xf>
    <xf numFmtId="38" fontId="14" fillId="0" borderId="16" xfId="1" applyFont="1" applyBorder="1">
      <alignment vertical="center"/>
    </xf>
    <xf numFmtId="38" fontId="14" fillId="0" borderId="14" xfId="1" applyFont="1" applyBorder="1">
      <alignment vertical="center"/>
    </xf>
    <xf numFmtId="38" fontId="14" fillId="0" borderId="32" xfId="1" applyFont="1" applyBorder="1">
      <alignment vertical="center"/>
    </xf>
    <xf numFmtId="38" fontId="14" fillId="2" borderId="17" xfId="1" applyFont="1" applyFill="1" applyBorder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38" fontId="14" fillId="0" borderId="0" xfId="1" applyFont="1" applyBorder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38" fontId="14" fillId="0" borderId="25" xfId="1" applyFont="1" applyBorder="1">
      <alignment vertical="center"/>
    </xf>
    <xf numFmtId="38" fontId="14" fillId="0" borderId="59" xfId="1" applyFont="1" applyBorder="1">
      <alignment vertical="center"/>
    </xf>
    <xf numFmtId="38" fontId="14" fillId="0" borderId="58" xfId="1" applyFont="1" applyBorder="1">
      <alignment vertical="center"/>
    </xf>
    <xf numFmtId="38" fontId="14" fillId="2" borderId="24" xfId="1" applyFont="1" applyFill="1" applyBorder="1">
      <alignment vertical="center"/>
    </xf>
    <xf numFmtId="38" fontId="14" fillId="2" borderId="14" xfId="1" applyFont="1" applyFill="1" applyBorder="1">
      <alignment vertical="center"/>
    </xf>
    <xf numFmtId="38" fontId="14" fillId="2" borderId="30" xfId="1" applyFont="1" applyFill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2" borderId="12" xfId="0" applyFont="1" applyFill="1" applyBorder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7" xfId="0" applyFont="1" applyFill="1" applyBorder="1">
      <alignment vertical="center"/>
    </xf>
    <xf numFmtId="0" fontId="14" fillId="2" borderId="37" xfId="0" applyFont="1" applyFill="1" applyBorder="1">
      <alignment vertical="center"/>
    </xf>
    <xf numFmtId="0" fontId="14" fillId="2" borderId="25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38" fontId="14" fillId="0" borderId="10" xfId="1" applyFont="1" applyFill="1" applyBorder="1" applyAlignment="1">
      <alignment vertical="center"/>
    </xf>
    <xf numFmtId="38" fontId="14" fillId="0" borderId="15" xfId="1" applyFont="1" applyFill="1" applyBorder="1" applyAlignment="1">
      <alignment vertical="center"/>
    </xf>
    <xf numFmtId="0" fontId="14" fillId="0" borderId="30" xfId="0" applyFont="1" applyBorder="1" applyAlignment="1">
      <alignment horizontal="center" vertical="center"/>
    </xf>
    <xf numFmtId="38" fontId="14" fillId="0" borderId="31" xfId="1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4" fillId="0" borderId="11" xfId="0" applyFont="1" applyBorder="1" applyAlignment="1">
      <alignment horizontal="center" vertical="center"/>
    </xf>
    <xf numFmtId="38" fontId="14" fillId="0" borderId="23" xfId="1" applyFont="1" applyFill="1" applyBorder="1">
      <alignment vertical="center"/>
    </xf>
    <xf numFmtId="38" fontId="14" fillId="0" borderId="16" xfId="1" applyFont="1" applyFill="1" applyBorder="1">
      <alignment vertical="center"/>
    </xf>
    <xf numFmtId="38" fontId="14" fillId="0" borderId="32" xfId="1" applyFont="1" applyFill="1" applyBorder="1">
      <alignment vertical="center"/>
    </xf>
    <xf numFmtId="0" fontId="19" fillId="0" borderId="2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9" fontId="21" fillId="0" borderId="2" xfId="2" applyFont="1" applyBorder="1" applyAlignment="1">
      <alignment horizontal="center" vertical="center"/>
    </xf>
    <xf numFmtId="38" fontId="14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0" borderId="4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0">
    <cellStyle name="Calc Currency (0)" xfId="3" xr:uid="{00000000-0005-0000-0000-000000000000}"/>
    <cellStyle name="entry" xfId="4" xr:uid="{00000000-0005-0000-0000-000001000000}"/>
    <cellStyle name="Header1" xfId="5" xr:uid="{00000000-0005-0000-0000-000002000000}"/>
    <cellStyle name="Header2" xfId="6" xr:uid="{00000000-0005-0000-0000-000003000000}"/>
    <cellStyle name="Normal_#18-Internet" xfId="7" xr:uid="{00000000-0005-0000-0000-000004000000}"/>
    <cellStyle name="price" xfId="8" xr:uid="{00000000-0005-0000-0000-000005000000}"/>
    <cellStyle name="revised" xfId="9" xr:uid="{00000000-0005-0000-0000-000006000000}"/>
    <cellStyle name="section" xfId="10" xr:uid="{00000000-0005-0000-0000-000007000000}"/>
    <cellStyle name="title" xfId="11" xr:uid="{00000000-0005-0000-0000-000008000000}"/>
    <cellStyle name="パーセント" xfId="2" builtinId="5"/>
    <cellStyle name="桁区切り" xfId="1" builtinId="6"/>
    <cellStyle name="桁区切り 2" xfId="12" xr:uid="{00000000-0005-0000-0000-00000B000000}"/>
    <cellStyle name="桁区切り 3" xfId="13" xr:uid="{00000000-0005-0000-0000-00000C000000}"/>
    <cellStyle name="桁区切り 3 2" xfId="14" xr:uid="{00000000-0005-0000-0000-00000D000000}"/>
    <cellStyle name="桁区切り 4" xfId="15" xr:uid="{00000000-0005-0000-0000-00000E000000}"/>
    <cellStyle name="桁区切り 5" xfId="16" xr:uid="{00000000-0005-0000-0000-00000F000000}"/>
    <cellStyle name="桁区切り 5 2" xfId="17" xr:uid="{00000000-0005-0000-0000-000010000000}"/>
    <cellStyle name="据ｏげ0" xfId="18" xr:uid="{00000000-0005-0000-0000-000011000000}"/>
    <cellStyle name="標準" xfId="0" builtinId="0"/>
    <cellStyle name="標準 2" xfId="19" xr:uid="{00000000-0005-0000-0000-000013000000}"/>
    <cellStyle name="標準 3" xfId="20" xr:uid="{00000000-0005-0000-0000-000014000000}"/>
    <cellStyle name="標準 3 2" xfId="21" xr:uid="{00000000-0005-0000-0000-000015000000}"/>
    <cellStyle name="標準 4" xfId="22" xr:uid="{00000000-0005-0000-0000-000016000000}"/>
    <cellStyle name="標準 5" xfId="23" xr:uid="{00000000-0005-0000-0000-000017000000}"/>
    <cellStyle name="標準 5 2" xfId="24" xr:uid="{00000000-0005-0000-0000-000018000000}"/>
    <cellStyle name="標準 6" xfId="25" xr:uid="{00000000-0005-0000-0000-000019000000}"/>
    <cellStyle name="未定義" xfId="26" xr:uid="{00000000-0005-0000-0000-00001A000000}"/>
    <cellStyle name="偮兎醖ぷ" xfId="27" xr:uid="{00000000-0005-0000-0000-00001B000000}"/>
    <cellStyle name="湪倀乫兢雿酒眰〰" xfId="28" xr:uid="{00000000-0005-0000-0000-00001C000000}"/>
    <cellStyle name="湪挀佽ｽ劖ゑぷ0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Z108"/>
  <sheetViews>
    <sheetView tabSelected="1" view="pageBreakPreview" zoomScale="90" zoomScaleNormal="70" zoomScaleSheetLayoutView="90" workbookViewId="0">
      <pane xSplit="5" ySplit="4" topLeftCell="R71" activePane="bottomRight" state="frozen"/>
      <selection pane="topRight" activeCell="F1" sqref="F1"/>
      <selection pane="bottomLeft" activeCell="A5" sqref="A5"/>
      <selection pane="bottomRight" activeCell="AK93" sqref="AK93"/>
    </sheetView>
  </sheetViews>
  <sheetFormatPr defaultColWidth="9" defaultRowHeight="13.5"/>
  <cols>
    <col min="1" max="1" width="11" style="1" customWidth="1"/>
    <col min="2" max="2" width="10.875" style="1" customWidth="1"/>
    <col min="3" max="3" width="14.25" style="1" bestFit="1" customWidth="1"/>
    <col min="4" max="4" width="22.875" style="1" customWidth="1"/>
    <col min="5" max="5" width="5.375" style="1" bestFit="1" customWidth="1"/>
    <col min="6" max="36" width="7.875" style="1" customWidth="1"/>
    <col min="37" max="37" width="12.25" style="1" customWidth="1"/>
    <col min="38" max="39" width="9" style="1"/>
    <col min="40" max="44" width="9" style="1" customWidth="1"/>
    <col min="45" max="47" width="3.75" style="1" customWidth="1"/>
    <col min="48" max="48" width="9" style="1" customWidth="1"/>
    <col min="49" max="49" width="8.875" style="1" customWidth="1"/>
    <col min="50" max="50" width="8.625" style="1" customWidth="1"/>
    <col min="51" max="52" width="7.875" style="1" customWidth="1"/>
    <col min="53" max="55" width="9" style="1" customWidth="1"/>
    <col min="56" max="16384" width="9" style="1"/>
  </cols>
  <sheetData>
    <row r="1" spans="2:52">
      <c r="AN1" s="1" t="s">
        <v>51</v>
      </c>
    </row>
    <row r="2" spans="2:52" ht="17.25">
      <c r="B2" s="6" t="s">
        <v>53</v>
      </c>
      <c r="AP2" s="1" t="s">
        <v>52</v>
      </c>
    </row>
    <row r="3" spans="2:52" ht="9" customHeight="1" thickBot="1">
      <c r="F3" s="121"/>
      <c r="G3" s="121"/>
      <c r="H3" s="121"/>
      <c r="I3" s="121"/>
      <c r="J3" s="121"/>
      <c r="K3" s="121"/>
      <c r="L3" s="121"/>
      <c r="N3" s="121"/>
      <c r="O3" s="121"/>
      <c r="P3" s="121"/>
      <c r="Q3" s="121"/>
      <c r="R3" s="121"/>
      <c r="S3" s="121"/>
      <c r="T3" s="121"/>
    </row>
    <row r="4" spans="2:52" ht="16.899999999999999" customHeight="1" thickBot="1">
      <c r="B4" s="7"/>
      <c r="C4" s="8" t="s">
        <v>0</v>
      </c>
      <c r="D4" s="92">
        <v>0.67696999999999996</v>
      </c>
      <c r="E4" s="9" t="s">
        <v>1</v>
      </c>
      <c r="F4" s="10">
        <v>1</v>
      </c>
      <c r="G4" s="11">
        <v>2</v>
      </c>
      <c r="H4" s="11">
        <v>3</v>
      </c>
      <c r="I4" s="11">
        <v>4</v>
      </c>
      <c r="J4" s="11">
        <v>5</v>
      </c>
      <c r="K4" s="11">
        <v>6</v>
      </c>
      <c r="L4" s="11">
        <v>7</v>
      </c>
      <c r="M4" s="11">
        <v>8</v>
      </c>
      <c r="N4" s="11">
        <v>9</v>
      </c>
      <c r="O4" s="11">
        <v>10</v>
      </c>
      <c r="P4" s="11">
        <v>11</v>
      </c>
      <c r="Q4" s="11">
        <v>12</v>
      </c>
      <c r="R4" s="11">
        <v>13</v>
      </c>
      <c r="S4" s="11">
        <v>14</v>
      </c>
      <c r="T4" s="11">
        <v>15</v>
      </c>
      <c r="U4" s="11">
        <v>16</v>
      </c>
      <c r="V4" s="11">
        <v>17</v>
      </c>
      <c r="W4" s="11">
        <v>18</v>
      </c>
      <c r="X4" s="11">
        <v>19</v>
      </c>
      <c r="Y4" s="11">
        <v>20</v>
      </c>
      <c r="Z4" s="11">
        <v>21</v>
      </c>
      <c r="AA4" s="11">
        <v>22</v>
      </c>
      <c r="AB4" s="11">
        <v>23</v>
      </c>
      <c r="AC4" s="11">
        <v>24</v>
      </c>
      <c r="AD4" s="11">
        <v>25</v>
      </c>
      <c r="AE4" s="11">
        <v>26</v>
      </c>
      <c r="AF4" s="11">
        <v>27</v>
      </c>
      <c r="AG4" s="11">
        <v>28</v>
      </c>
      <c r="AH4" s="11">
        <v>29</v>
      </c>
      <c r="AI4" s="11">
        <v>30</v>
      </c>
      <c r="AJ4" s="12">
        <v>31</v>
      </c>
      <c r="AK4" s="13" t="s">
        <v>2</v>
      </c>
      <c r="AO4" s="1" t="s">
        <v>39</v>
      </c>
      <c r="AV4" s="1" t="s">
        <v>32</v>
      </c>
    </row>
    <row r="5" spans="2:52" ht="14.1" customHeight="1">
      <c r="B5" s="100" t="s">
        <v>54</v>
      </c>
      <c r="C5" s="103" t="s">
        <v>3</v>
      </c>
      <c r="D5" s="104"/>
      <c r="E5" s="105"/>
      <c r="F5" s="84">
        <v>1</v>
      </c>
      <c r="G5" s="14">
        <v>1</v>
      </c>
      <c r="H5" s="14">
        <v>1</v>
      </c>
      <c r="I5" s="14">
        <v>1</v>
      </c>
      <c r="J5" s="14">
        <v>0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4">
        <v>1</v>
      </c>
      <c r="Q5" s="14">
        <v>0</v>
      </c>
      <c r="R5" s="14">
        <v>1</v>
      </c>
      <c r="S5" s="14">
        <v>1</v>
      </c>
      <c r="T5" s="14">
        <v>1</v>
      </c>
      <c r="U5" s="14">
        <v>1</v>
      </c>
      <c r="V5" s="14">
        <v>1</v>
      </c>
      <c r="W5" s="14">
        <v>1</v>
      </c>
      <c r="X5" s="14">
        <v>0</v>
      </c>
      <c r="Y5" s="14">
        <v>1</v>
      </c>
      <c r="Z5" s="14">
        <v>1</v>
      </c>
      <c r="AA5" s="14">
        <v>1</v>
      </c>
      <c r="AB5" s="14">
        <v>1</v>
      </c>
      <c r="AC5" s="14">
        <v>1</v>
      </c>
      <c r="AD5" s="14">
        <v>1</v>
      </c>
      <c r="AE5" s="14">
        <v>0</v>
      </c>
      <c r="AF5" s="14">
        <v>1</v>
      </c>
      <c r="AG5" s="14">
        <v>1</v>
      </c>
      <c r="AH5" s="14">
        <v>0</v>
      </c>
      <c r="AI5" s="14">
        <v>1</v>
      </c>
      <c r="AJ5" s="15"/>
      <c r="AK5" s="16">
        <f>COUNTIF(F5:AI5,1)</f>
        <v>25</v>
      </c>
      <c r="AN5" s="88" t="s">
        <v>35</v>
      </c>
      <c r="AO5" s="2" t="s">
        <v>9</v>
      </c>
      <c r="AP5" s="2" t="s">
        <v>10</v>
      </c>
      <c r="AQ5" s="2" t="s">
        <v>11</v>
      </c>
      <c r="AV5" s="88" t="s">
        <v>35</v>
      </c>
      <c r="AW5" s="2" t="s">
        <v>9</v>
      </c>
      <c r="AX5" s="2" t="s">
        <v>10</v>
      </c>
      <c r="AY5" s="2" t="s">
        <v>11</v>
      </c>
      <c r="AZ5" s="17"/>
    </row>
    <row r="6" spans="2:52" ht="14.1" customHeight="1">
      <c r="B6" s="119"/>
      <c r="C6" s="106" t="s">
        <v>4</v>
      </c>
      <c r="D6" s="99"/>
      <c r="E6" s="107"/>
      <c r="F6" s="18">
        <v>1</v>
      </c>
      <c r="G6" s="19">
        <v>1</v>
      </c>
      <c r="H6" s="19">
        <v>1</v>
      </c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1</v>
      </c>
      <c r="O6" s="19">
        <v>1</v>
      </c>
      <c r="P6" s="19">
        <v>1</v>
      </c>
      <c r="Q6" s="19">
        <v>1</v>
      </c>
      <c r="R6" s="19">
        <v>1</v>
      </c>
      <c r="S6" s="19">
        <v>1</v>
      </c>
      <c r="T6" s="19">
        <v>1</v>
      </c>
      <c r="U6" s="19">
        <v>1</v>
      </c>
      <c r="V6" s="19">
        <v>1</v>
      </c>
      <c r="W6" s="19">
        <v>1</v>
      </c>
      <c r="X6" s="19">
        <v>1</v>
      </c>
      <c r="Y6" s="19">
        <v>1</v>
      </c>
      <c r="Z6" s="19">
        <v>1</v>
      </c>
      <c r="AA6" s="19">
        <v>1</v>
      </c>
      <c r="AB6" s="19">
        <v>1</v>
      </c>
      <c r="AC6" s="19">
        <v>1</v>
      </c>
      <c r="AD6" s="19">
        <v>1</v>
      </c>
      <c r="AE6" s="19">
        <v>1</v>
      </c>
      <c r="AF6" s="19">
        <v>1</v>
      </c>
      <c r="AG6" s="19">
        <v>1</v>
      </c>
      <c r="AH6" s="19">
        <v>1</v>
      </c>
      <c r="AI6" s="19">
        <v>1</v>
      </c>
      <c r="AJ6" s="20"/>
      <c r="AK6" s="21">
        <f>COUNTIF(F6:AI6,1)</f>
        <v>30</v>
      </c>
      <c r="AN6" s="2" t="s">
        <v>13</v>
      </c>
      <c r="AO6" s="5">
        <f>ROUND((1-$D$4)*AW6,-2)</f>
        <v>6700</v>
      </c>
      <c r="AP6" s="5">
        <f t="shared" ref="AP6" si="0">ROUND((1-$D$4)*AX6,-2)</f>
        <v>4800</v>
      </c>
      <c r="AQ6" s="5">
        <f>ROUNDUP((1-$D$4)*AY6,-2)</f>
        <v>11600</v>
      </c>
      <c r="AV6" s="2" t="s">
        <v>13</v>
      </c>
      <c r="AW6" s="3">
        <v>20860</v>
      </c>
      <c r="AX6" s="3">
        <v>14900</v>
      </c>
      <c r="AY6" s="3">
        <v>35760</v>
      </c>
      <c r="AZ6" s="17"/>
    </row>
    <row r="7" spans="2:52" ht="14.1" customHeight="1">
      <c r="B7" s="119"/>
      <c r="C7" s="106" t="s">
        <v>5</v>
      </c>
      <c r="D7" s="108"/>
      <c r="E7" s="22" t="s">
        <v>6</v>
      </c>
      <c r="F7" s="18">
        <v>2</v>
      </c>
      <c r="G7" s="19">
        <v>2</v>
      </c>
      <c r="H7" s="19">
        <v>2</v>
      </c>
      <c r="I7" s="19">
        <v>2</v>
      </c>
      <c r="J7" s="19">
        <v>2</v>
      </c>
      <c r="K7" s="19">
        <v>2</v>
      </c>
      <c r="L7" s="19">
        <v>2</v>
      </c>
      <c r="M7" s="19">
        <v>2</v>
      </c>
      <c r="N7" s="19">
        <v>2</v>
      </c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1</v>
      </c>
      <c r="AC7" s="19">
        <v>1</v>
      </c>
      <c r="AD7" s="19">
        <v>1</v>
      </c>
      <c r="AE7" s="19">
        <v>1</v>
      </c>
      <c r="AF7" s="19">
        <v>1</v>
      </c>
      <c r="AG7" s="19">
        <v>1</v>
      </c>
      <c r="AH7" s="19">
        <v>1</v>
      </c>
      <c r="AI7" s="19">
        <v>1</v>
      </c>
      <c r="AJ7" s="23"/>
      <c r="AK7" s="24">
        <f>COUNTIF(F7:AI7,1)</f>
        <v>21</v>
      </c>
      <c r="AN7" s="2" t="s">
        <v>15</v>
      </c>
      <c r="AO7" s="5">
        <f>ROUND((1-$D$4)*AW7,-2)</f>
        <v>15800</v>
      </c>
      <c r="AP7" s="5">
        <f t="shared" ref="AP7:AQ9" si="1">ROUND((1-$D$4)*AX7,-2)</f>
        <v>11300</v>
      </c>
      <c r="AQ7" s="5">
        <f t="shared" si="1"/>
        <v>27100</v>
      </c>
      <c r="AR7" s="25"/>
      <c r="AS7" s="25"/>
      <c r="AT7" s="25"/>
      <c r="AV7" s="2" t="s">
        <v>15</v>
      </c>
      <c r="AW7" s="3">
        <v>48860</v>
      </c>
      <c r="AX7" s="3">
        <v>34900</v>
      </c>
      <c r="AY7" s="3">
        <v>83760</v>
      </c>
      <c r="AZ7" s="17"/>
    </row>
    <row r="8" spans="2:52" ht="14.1" customHeight="1">
      <c r="B8" s="119"/>
      <c r="C8" s="117"/>
      <c r="D8" s="118"/>
      <c r="E8" s="26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/>
      <c r="AK8" s="30"/>
      <c r="AL8" s="1" t="s">
        <v>66</v>
      </c>
      <c r="AN8" s="2" t="s">
        <v>33</v>
      </c>
      <c r="AO8" s="5">
        <f>ROUND((1-$D$4)*AW8,-2)</f>
        <v>0</v>
      </c>
      <c r="AP8" s="5">
        <f t="shared" si="1"/>
        <v>0</v>
      </c>
      <c r="AQ8" s="5">
        <f t="shared" si="1"/>
        <v>0</v>
      </c>
      <c r="AV8" s="2" t="s">
        <v>33</v>
      </c>
      <c r="AW8" s="4"/>
      <c r="AX8" s="4"/>
      <c r="AY8" s="4"/>
    </row>
    <row r="9" spans="2:52" ht="14.1" customHeight="1">
      <c r="B9" s="119"/>
      <c r="C9" s="31" t="s">
        <v>7</v>
      </c>
      <c r="D9" s="32"/>
      <c r="E9" s="33" t="s">
        <v>8</v>
      </c>
      <c r="F9" s="34">
        <f>F10+F11</f>
        <v>27100</v>
      </c>
      <c r="G9" s="34">
        <f>G10+G11</f>
        <v>27100</v>
      </c>
      <c r="H9" s="34">
        <f t="shared" ref="H9:AI9" si="2">H10+H11</f>
        <v>27100</v>
      </c>
      <c r="I9" s="34">
        <f t="shared" si="2"/>
        <v>27100</v>
      </c>
      <c r="J9" s="34">
        <f t="shared" si="2"/>
        <v>27100</v>
      </c>
      <c r="K9" s="34">
        <f t="shared" si="2"/>
        <v>27100</v>
      </c>
      <c r="L9" s="34">
        <f t="shared" si="2"/>
        <v>27100</v>
      </c>
      <c r="M9" s="34">
        <f t="shared" si="2"/>
        <v>27100</v>
      </c>
      <c r="N9" s="34">
        <f t="shared" si="2"/>
        <v>27100</v>
      </c>
      <c r="O9" s="34">
        <f t="shared" si="2"/>
        <v>11500</v>
      </c>
      <c r="P9" s="34">
        <f t="shared" si="2"/>
        <v>11500</v>
      </c>
      <c r="Q9" s="34">
        <f t="shared" si="2"/>
        <v>11600</v>
      </c>
      <c r="R9" s="34">
        <f t="shared" si="2"/>
        <v>11500</v>
      </c>
      <c r="S9" s="34">
        <f t="shared" si="2"/>
        <v>11500</v>
      </c>
      <c r="T9" s="34">
        <f t="shared" si="2"/>
        <v>11500</v>
      </c>
      <c r="U9" s="34">
        <f t="shared" si="2"/>
        <v>11500</v>
      </c>
      <c r="V9" s="34">
        <f t="shared" si="2"/>
        <v>11500</v>
      </c>
      <c r="W9" s="34">
        <f t="shared" si="2"/>
        <v>11500</v>
      </c>
      <c r="X9" s="34">
        <f t="shared" si="2"/>
        <v>11600</v>
      </c>
      <c r="Y9" s="34">
        <f t="shared" si="2"/>
        <v>11500</v>
      </c>
      <c r="Z9" s="34">
        <f t="shared" si="2"/>
        <v>11500</v>
      </c>
      <c r="AA9" s="34">
        <f t="shared" si="2"/>
        <v>11500</v>
      </c>
      <c r="AB9" s="34">
        <f t="shared" si="2"/>
        <v>11500</v>
      </c>
      <c r="AC9" s="34">
        <f t="shared" si="2"/>
        <v>11500</v>
      </c>
      <c r="AD9" s="34">
        <f t="shared" si="2"/>
        <v>11500</v>
      </c>
      <c r="AE9" s="34">
        <f t="shared" si="2"/>
        <v>11600</v>
      </c>
      <c r="AF9" s="34">
        <f t="shared" si="2"/>
        <v>11500</v>
      </c>
      <c r="AG9" s="34">
        <f t="shared" si="2"/>
        <v>11500</v>
      </c>
      <c r="AH9" s="34">
        <f t="shared" si="2"/>
        <v>11600</v>
      </c>
      <c r="AI9" s="34">
        <f t="shared" si="2"/>
        <v>11500</v>
      </c>
      <c r="AJ9" s="36"/>
      <c r="AK9" s="37">
        <f>SUM(F9:AJ9)</f>
        <v>485800</v>
      </c>
      <c r="AL9" s="25">
        <f>AK9</f>
        <v>485800</v>
      </c>
      <c r="AM9" s="25"/>
      <c r="AN9" s="2" t="s">
        <v>34</v>
      </c>
      <c r="AO9" s="5">
        <f>ROUND((1-$D$4)*AW9,-2)</f>
        <v>6700</v>
      </c>
      <c r="AP9" s="5">
        <f>ROUND((1-$D$4)*AX9,-2)</f>
        <v>7900</v>
      </c>
      <c r="AQ9" s="5">
        <f t="shared" si="1"/>
        <v>0</v>
      </c>
      <c r="AV9" s="2" t="s">
        <v>34</v>
      </c>
      <c r="AW9" s="5">
        <v>20860</v>
      </c>
      <c r="AX9" s="5">
        <v>24500</v>
      </c>
      <c r="AY9" s="4"/>
    </row>
    <row r="10" spans="2:52" ht="14.1" customHeight="1">
      <c r="B10" s="119"/>
      <c r="C10" s="17"/>
      <c r="D10" s="38" t="s">
        <v>12</v>
      </c>
      <c r="E10" s="22" t="s">
        <v>8</v>
      </c>
      <c r="F10" s="49">
        <f t="shared" ref="F10:AC10" si="3">IF(F6=1,IF(F5=1,IF(F7=1,($AO6),($AO7)),0),0)</f>
        <v>15800</v>
      </c>
      <c r="G10" s="50">
        <f t="shared" si="3"/>
        <v>15800</v>
      </c>
      <c r="H10" s="50">
        <f>IF(H6=1,IF(H5=1,IF(H7=1,($AO6),($AO7)),0),0)</f>
        <v>15800</v>
      </c>
      <c r="I10" s="50">
        <f t="shared" si="3"/>
        <v>15800</v>
      </c>
      <c r="J10" s="50">
        <f t="shared" si="3"/>
        <v>0</v>
      </c>
      <c r="K10" s="50">
        <f t="shared" si="3"/>
        <v>15800</v>
      </c>
      <c r="L10" s="50">
        <f t="shared" si="3"/>
        <v>15800</v>
      </c>
      <c r="M10" s="50">
        <f t="shared" si="3"/>
        <v>15800</v>
      </c>
      <c r="N10" s="50">
        <f t="shared" si="3"/>
        <v>15800</v>
      </c>
      <c r="O10" s="50">
        <f t="shared" si="3"/>
        <v>6700</v>
      </c>
      <c r="P10" s="50">
        <f t="shared" si="3"/>
        <v>6700</v>
      </c>
      <c r="Q10" s="50">
        <f t="shared" si="3"/>
        <v>0</v>
      </c>
      <c r="R10" s="50">
        <f t="shared" si="3"/>
        <v>6700</v>
      </c>
      <c r="S10" s="50">
        <f t="shared" si="3"/>
        <v>6700</v>
      </c>
      <c r="T10" s="50">
        <f t="shared" si="3"/>
        <v>6700</v>
      </c>
      <c r="U10" s="50">
        <f t="shared" si="3"/>
        <v>6700</v>
      </c>
      <c r="V10" s="50">
        <f t="shared" si="3"/>
        <v>6700</v>
      </c>
      <c r="W10" s="50">
        <f t="shared" si="3"/>
        <v>6700</v>
      </c>
      <c r="X10" s="50">
        <f t="shared" si="3"/>
        <v>0</v>
      </c>
      <c r="Y10" s="50">
        <f t="shared" si="3"/>
        <v>6700</v>
      </c>
      <c r="Z10" s="50">
        <f t="shared" si="3"/>
        <v>6700</v>
      </c>
      <c r="AA10" s="50">
        <f t="shared" si="3"/>
        <v>6700</v>
      </c>
      <c r="AB10" s="50">
        <f t="shared" si="3"/>
        <v>6700</v>
      </c>
      <c r="AC10" s="50">
        <f t="shared" si="3"/>
        <v>6700</v>
      </c>
      <c r="AD10" s="50">
        <f t="shared" ref="AD10:AI10" si="4">IF(AD6=1,IF(AD5=1,IF(AD7=1,($AO6),($AO7)),0),0)</f>
        <v>6700</v>
      </c>
      <c r="AE10" s="50">
        <f t="shared" si="4"/>
        <v>0</v>
      </c>
      <c r="AF10" s="50">
        <f t="shared" si="4"/>
        <v>6700</v>
      </c>
      <c r="AG10" s="50">
        <f t="shared" si="4"/>
        <v>6700</v>
      </c>
      <c r="AH10" s="50">
        <f t="shared" si="4"/>
        <v>0</v>
      </c>
      <c r="AI10" s="50">
        <f t="shared" si="4"/>
        <v>6700</v>
      </c>
      <c r="AJ10" s="52"/>
      <c r="AK10" s="40">
        <f>SUM(F10:AJ10)</f>
        <v>240300</v>
      </c>
      <c r="AL10" s="25">
        <f>AK10</f>
        <v>240300</v>
      </c>
    </row>
    <row r="11" spans="2:52" ht="14.1" customHeight="1" thickBot="1">
      <c r="B11" s="119"/>
      <c r="C11" s="41"/>
      <c r="D11" s="42" t="s">
        <v>14</v>
      </c>
      <c r="E11" s="43" t="s">
        <v>8</v>
      </c>
      <c r="F11" s="51">
        <f t="shared" ref="F11:AD11" si="5">IF(F6=1,IF(F5=1,IF(F7=1,$AP6,$AP7),IF(F7=1,$AQ6,$AQ7)),0)</f>
        <v>11300</v>
      </c>
      <c r="G11" s="45">
        <f t="shared" si="5"/>
        <v>11300</v>
      </c>
      <c r="H11" s="45">
        <f t="shared" si="5"/>
        <v>11300</v>
      </c>
      <c r="I11" s="45">
        <f t="shared" si="5"/>
        <v>11300</v>
      </c>
      <c r="J11" s="45">
        <f t="shared" si="5"/>
        <v>27100</v>
      </c>
      <c r="K11" s="45">
        <f t="shared" si="5"/>
        <v>11300</v>
      </c>
      <c r="L11" s="45">
        <f t="shared" si="5"/>
        <v>11300</v>
      </c>
      <c r="M11" s="45">
        <f t="shared" si="5"/>
        <v>11300</v>
      </c>
      <c r="N11" s="45">
        <f t="shared" si="5"/>
        <v>11300</v>
      </c>
      <c r="O11" s="45">
        <f t="shared" si="5"/>
        <v>4800</v>
      </c>
      <c r="P11" s="45">
        <f t="shared" si="5"/>
        <v>4800</v>
      </c>
      <c r="Q11" s="45">
        <f t="shared" si="5"/>
        <v>11600</v>
      </c>
      <c r="R11" s="45">
        <f t="shared" si="5"/>
        <v>4800</v>
      </c>
      <c r="S11" s="45">
        <f t="shared" si="5"/>
        <v>4800</v>
      </c>
      <c r="T11" s="45">
        <f t="shared" si="5"/>
        <v>4800</v>
      </c>
      <c r="U11" s="45">
        <f t="shared" si="5"/>
        <v>4800</v>
      </c>
      <c r="V11" s="45">
        <f t="shared" si="5"/>
        <v>4800</v>
      </c>
      <c r="W11" s="45">
        <f t="shared" si="5"/>
        <v>4800</v>
      </c>
      <c r="X11" s="45">
        <f t="shared" si="5"/>
        <v>11600</v>
      </c>
      <c r="Y11" s="45">
        <f t="shared" si="5"/>
        <v>4800</v>
      </c>
      <c r="Z11" s="45">
        <f t="shared" si="5"/>
        <v>4800</v>
      </c>
      <c r="AA11" s="45">
        <f t="shared" si="5"/>
        <v>4800</v>
      </c>
      <c r="AB11" s="45">
        <f t="shared" si="5"/>
        <v>4800</v>
      </c>
      <c r="AC11" s="45">
        <f t="shared" si="5"/>
        <v>4800</v>
      </c>
      <c r="AD11" s="45">
        <f t="shared" si="5"/>
        <v>4800</v>
      </c>
      <c r="AE11" s="45">
        <f>IF(AE6=1,IF(AE5=1,IF(AE7=1,$AP6,$AP7),IF(AE7=1,$AQ6,$AQ7)),0)</f>
        <v>11600</v>
      </c>
      <c r="AF11" s="45">
        <f>IF(AF6=1,IF(AF5=1,IF(AF7=1,$AP6,$AP7),IF(AF7=1,$AQ6,$AQ7)),0)</f>
        <v>4800</v>
      </c>
      <c r="AG11" s="45">
        <f>IF(AG6=1,IF(AG5=1,IF(AG7=1,$AP6,$AP7),IF(AG7=1,$AQ6,$AQ7)),0)</f>
        <v>4800</v>
      </c>
      <c r="AH11" s="45">
        <f>IF(AH6=1,IF(AH5=1,IF(AH7=1,$AP6,$AP7),IF(AH7=1,$AQ6,$AQ7)),0)</f>
        <v>11600</v>
      </c>
      <c r="AI11" s="45">
        <f>IF(AI6=1,IF(AI5=1,IF(AI7=1,$AP6,$AP7),IF(AI7=1,$AQ6,$AQ7)),0)</f>
        <v>4800</v>
      </c>
      <c r="AJ11" s="46"/>
      <c r="AK11" s="47">
        <f>SUM(F11:AJ11)</f>
        <v>245500</v>
      </c>
      <c r="AL11" s="25">
        <f>AK11</f>
        <v>245500</v>
      </c>
    </row>
    <row r="12" spans="2:52" ht="14.1" customHeight="1">
      <c r="B12" s="100" t="s">
        <v>55</v>
      </c>
      <c r="C12" s="103" t="s">
        <v>3</v>
      </c>
      <c r="D12" s="104"/>
      <c r="E12" s="105"/>
      <c r="F12" s="84">
        <v>1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4">
        <v>1</v>
      </c>
      <c r="M12" s="14">
        <v>1</v>
      </c>
      <c r="N12" s="14">
        <v>1</v>
      </c>
      <c r="O12" s="14">
        <v>0</v>
      </c>
      <c r="P12" s="14">
        <v>1</v>
      </c>
      <c r="Q12" s="14">
        <v>1</v>
      </c>
      <c r="R12" s="14">
        <v>1</v>
      </c>
      <c r="S12" s="14">
        <v>1</v>
      </c>
      <c r="T12" s="14">
        <v>1</v>
      </c>
      <c r="U12" s="14">
        <v>1</v>
      </c>
      <c r="V12" s="14">
        <v>0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0</v>
      </c>
      <c r="AD12" s="14">
        <v>1</v>
      </c>
      <c r="AE12" s="14">
        <v>1</v>
      </c>
      <c r="AF12" s="14">
        <v>1</v>
      </c>
      <c r="AG12" s="14">
        <v>1</v>
      </c>
      <c r="AH12" s="14">
        <v>1</v>
      </c>
      <c r="AI12" s="14">
        <v>1</v>
      </c>
      <c r="AJ12" s="14">
        <v>0</v>
      </c>
      <c r="AK12" s="16">
        <f>COUNTIF(F12:AJ12,1)</f>
        <v>23</v>
      </c>
      <c r="AL12" s="93">
        <f>AK16</f>
        <v>715700</v>
      </c>
      <c r="AN12" s="88" t="s">
        <v>40</v>
      </c>
      <c r="AO12" s="2" t="s">
        <v>9</v>
      </c>
      <c r="AP12" s="2" t="s">
        <v>10</v>
      </c>
      <c r="AQ12" s="2" t="s">
        <v>11</v>
      </c>
      <c r="AV12" s="88" t="s">
        <v>40</v>
      </c>
      <c r="AW12" s="2" t="s">
        <v>9</v>
      </c>
      <c r="AX12" s="2" t="s">
        <v>10</v>
      </c>
      <c r="AY12" s="2" t="s">
        <v>11</v>
      </c>
    </row>
    <row r="13" spans="2:52" ht="14.1" customHeight="1">
      <c r="B13" s="119"/>
      <c r="C13" s="106" t="s">
        <v>4</v>
      </c>
      <c r="D13" s="99"/>
      <c r="E13" s="107"/>
      <c r="F13" s="18">
        <v>1</v>
      </c>
      <c r="G13" s="19">
        <v>1</v>
      </c>
      <c r="H13" s="19">
        <v>1</v>
      </c>
      <c r="I13" s="19">
        <v>1</v>
      </c>
      <c r="J13" s="19">
        <v>1</v>
      </c>
      <c r="K13" s="19">
        <v>1</v>
      </c>
      <c r="L13" s="19">
        <v>1</v>
      </c>
      <c r="M13" s="19">
        <v>1</v>
      </c>
      <c r="N13" s="19">
        <v>1</v>
      </c>
      <c r="O13" s="19">
        <v>1</v>
      </c>
      <c r="P13" s="19">
        <v>1</v>
      </c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9">
        <v>1</v>
      </c>
      <c r="AE13" s="19">
        <v>1</v>
      </c>
      <c r="AF13" s="19">
        <v>1</v>
      </c>
      <c r="AG13" s="19">
        <v>1</v>
      </c>
      <c r="AH13" s="19">
        <v>1</v>
      </c>
      <c r="AI13" s="19">
        <v>1</v>
      </c>
      <c r="AJ13" s="19">
        <v>1</v>
      </c>
      <c r="AK13" s="21">
        <f>COUNTIF(F13:AJ13,1)</f>
        <v>31</v>
      </c>
      <c r="AL13" s="93">
        <f>AK17</f>
        <v>327000</v>
      </c>
      <c r="AN13" s="2" t="s">
        <v>13</v>
      </c>
      <c r="AO13" s="5">
        <f>ROUNDDOWN((1-$D$4)*AW13,-2)</f>
        <v>6700</v>
      </c>
      <c r="AP13" s="5">
        <f>ROUNDDOWN((1-$D$4)*AX13,-2)</f>
        <v>4800</v>
      </c>
      <c r="AQ13" s="5">
        <f>ROUNDUP((1-$D$4)*AY13,-2)</f>
        <v>11600</v>
      </c>
      <c r="AV13" s="2" t="s">
        <v>13</v>
      </c>
      <c r="AW13" s="3">
        <v>20860</v>
      </c>
      <c r="AX13" s="3">
        <v>14900</v>
      </c>
      <c r="AY13" s="3">
        <v>35760</v>
      </c>
    </row>
    <row r="14" spans="2:52" ht="14.1" customHeight="1">
      <c r="B14" s="119"/>
      <c r="C14" s="106" t="s">
        <v>5</v>
      </c>
      <c r="D14" s="108"/>
      <c r="E14" s="22" t="s">
        <v>6</v>
      </c>
      <c r="F14" s="18">
        <v>1</v>
      </c>
      <c r="G14" s="19">
        <v>1</v>
      </c>
      <c r="H14" s="19">
        <v>1</v>
      </c>
      <c r="I14" s="19">
        <v>1</v>
      </c>
      <c r="J14" s="19">
        <v>1</v>
      </c>
      <c r="K14" s="19">
        <v>1</v>
      </c>
      <c r="L14" s="19">
        <v>1</v>
      </c>
      <c r="M14" s="19">
        <v>1</v>
      </c>
      <c r="N14" s="19">
        <v>2</v>
      </c>
      <c r="O14" s="19">
        <v>2</v>
      </c>
      <c r="P14" s="19">
        <v>2</v>
      </c>
      <c r="Q14" s="19">
        <v>2</v>
      </c>
      <c r="R14" s="19">
        <v>2</v>
      </c>
      <c r="S14" s="19">
        <v>2</v>
      </c>
      <c r="T14" s="19">
        <v>2</v>
      </c>
      <c r="U14" s="19">
        <v>2</v>
      </c>
      <c r="V14" s="19">
        <v>2</v>
      </c>
      <c r="W14" s="19">
        <v>2</v>
      </c>
      <c r="X14" s="19">
        <v>2</v>
      </c>
      <c r="Y14" s="19">
        <v>2</v>
      </c>
      <c r="Z14" s="19">
        <v>2</v>
      </c>
      <c r="AA14" s="19">
        <v>2</v>
      </c>
      <c r="AB14" s="19">
        <v>2</v>
      </c>
      <c r="AC14" s="19">
        <v>2</v>
      </c>
      <c r="AD14" s="19">
        <v>2</v>
      </c>
      <c r="AE14" s="19">
        <v>2</v>
      </c>
      <c r="AF14" s="19">
        <v>2</v>
      </c>
      <c r="AG14" s="19">
        <v>2</v>
      </c>
      <c r="AH14" s="19">
        <v>2</v>
      </c>
      <c r="AI14" s="19">
        <v>2</v>
      </c>
      <c r="AJ14" s="19">
        <v>2</v>
      </c>
      <c r="AK14" s="21">
        <f>COUNTIF(F14:AJ14,1)</f>
        <v>8</v>
      </c>
      <c r="AL14" s="93">
        <f>AK18</f>
        <v>388700</v>
      </c>
      <c r="AN14" s="2" t="s">
        <v>15</v>
      </c>
      <c r="AO14" s="5">
        <f t="shared" ref="AO14:AQ16" si="6">ROUND((1-$D$4)*AW14,-2)</f>
        <v>15800</v>
      </c>
      <c r="AP14" s="5">
        <f t="shared" si="6"/>
        <v>11300</v>
      </c>
      <c r="AQ14" s="5">
        <f t="shared" si="6"/>
        <v>27100</v>
      </c>
      <c r="AV14" s="2" t="s">
        <v>15</v>
      </c>
      <c r="AW14" s="3">
        <v>48860</v>
      </c>
      <c r="AX14" s="3">
        <v>34900</v>
      </c>
      <c r="AY14" s="3">
        <v>83760</v>
      </c>
    </row>
    <row r="15" spans="2:52" ht="14.1" customHeight="1">
      <c r="B15" s="119"/>
      <c r="C15" s="117"/>
      <c r="D15" s="118"/>
      <c r="E15" s="26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4"/>
      <c r="AL15" s="93">
        <f>AK23</f>
        <v>407800</v>
      </c>
      <c r="AN15" s="2" t="s">
        <v>33</v>
      </c>
      <c r="AO15" s="5">
        <f t="shared" si="6"/>
        <v>14000</v>
      </c>
      <c r="AP15" s="5">
        <f t="shared" si="6"/>
        <v>6100</v>
      </c>
      <c r="AQ15" s="5">
        <f t="shared" si="6"/>
        <v>0</v>
      </c>
      <c r="AV15" s="2" t="s">
        <v>33</v>
      </c>
      <c r="AW15" s="5">
        <v>43260</v>
      </c>
      <c r="AX15" s="5">
        <v>18900</v>
      </c>
      <c r="AY15" s="4"/>
    </row>
    <row r="16" spans="2:52" ht="14.1" customHeight="1">
      <c r="B16" s="119"/>
      <c r="C16" s="31" t="s">
        <v>7</v>
      </c>
      <c r="D16" s="32"/>
      <c r="E16" s="33" t="s">
        <v>8</v>
      </c>
      <c r="F16" s="48">
        <f>F17+F18</f>
        <v>11500</v>
      </c>
      <c r="G16" s="34">
        <f t="shared" ref="G16" si="7">G17+G18</f>
        <v>11500</v>
      </c>
      <c r="H16" s="34">
        <f t="shared" ref="H16:AJ16" si="8">H17+H18</f>
        <v>11600</v>
      </c>
      <c r="I16" s="34">
        <f t="shared" si="8"/>
        <v>11600</v>
      </c>
      <c r="J16" s="34">
        <f t="shared" si="8"/>
        <v>11600</v>
      </c>
      <c r="K16" s="34">
        <f t="shared" si="8"/>
        <v>11600</v>
      </c>
      <c r="L16" s="34">
        <f t="shared" si="8"/>
        <v>11500</v>
      </c>
      <c r="M16" s="34">
        <f t="shared" si="8"/>
        <v>11500</v>
      </c>
      <c r="N16" s="34">
        <f t="shared" si="8"/>
        <v>27100</v>
      </c>
      <c r="O16" s="34">
        <f t="shared" si="8"/>
        <v>27100</v>
      </c>
      <c r="P16" s="34">
        <f t="shared" si="8"/>
        <v>27100</v>
      </c>
      <c r="Q16" s="34">
        <f t="shared" si="8"/>
        <v>27100</v>
      </c>
      <c r="R16" s="34">
        <f t="shared" si="8"/>
        <v>27100</v>
      </c>
      <c r="S16" s="34">
        <f t="shared" si="8"/>
        <v>27100</v>
      </c>
      <c r="T16" s="34">
        <f t="shared" si="8"/>
        <v>27100</v>
      </c>
      <c r="U16" s="34">
        <f t="shared" si="8"/>
        <v>27100</v>
      </c>
      <c r="V16" s="34">
        <f t="shared" si="8"/>
        <v>27100</v>
      </c>
      <c r="W16" s="34">
        <f t="shared" si="8"/>
        <v>27100</v>
      </c>
      <c r="X16" s="34">
        <f t="shared" si="8"/>
        <v>27100</v>
      </c>
      <c r="Y16" s="34">
        <f t="shared" si="8"/>
        <v>27100</v>
      </c>
      <c r="Z16" s="34">
        <f t="shared" si="8"/>
        <v>27100</v>
      </c>
      <c r="AA16" s="34">
        <f t="shared" si="8"/>
        <v>27100</v>
      </c>
      <c r="AB16" s="34">
        <f t="shared" si="8"/>
        <v>27100</v>
      </c>
      <c r="AC16" s="34">
        <f t="shared" si="8"/>
        <v>27100</v>
      </c>
      <c r="AD16" s="34">
        <f t="shared" si="8"/>
        <v>27100</v>
      </c>
      <c r="AE16" s="34">
        <f t="shared" si="8"/>
        <v>27100</v>
      </c>
      <c r="AF16" s="34">
        <f t="shared" si="8"/>
        <v>27100</v>
      </c>
      <c r="AG16" s="34">
        <f t="shared" si="8"/>
        <v>27100</v>
      </c>
      <c r="AH16" s="35">
        <f t="shared" si="8"/>
        <v>27100</v>
      </c>
      <c r="AI16" s="35">
        <f t="shared" si="8"/>
        <v>27100</v>
      </c>
      <c r="AJ16" s="35">
        <f t="shared" si="8"/>
        <v>27100</v>
      </c>
      <c r="AK16" s="37">
        <f>SUM(F16:AJ16)</f>
        <v>715700</v>
      </c>
      <c r="AL16" s="93">
        <f>AK24</f>
        <v>210600</v>
      </c>
      <c r="AM16" s="25"/>
      <c r="AN16" s="2" t="s">
        <v>34</v>
      </c>
      <c r="AO16" s="5">
        <f t="shared" si="6"/>
        <v>6700</v>
      </c>
      <c r="AP16" s="5">
        <f t="shared" si="6"/>
        <v>7900</v>
      </c>
      <c r="AQ16" s="5">
        <f t="shared" si="6"/>
        <v>0</v>
      </c>
      <c r="AV16" s="2" t="s">
        <v>34</v>
      </c>
      <c r="AW16" s="5">
        <v>20860</v>
      </c>
      <c r="AX16" s="5">
        <v>24500</v>
      </c>
      <c r="AY16" s="4"/>
    </row>
    <row r="17" spans="2:52" ht="14.1" customHeight="1">
      <c r="B17" s="119"/>
      <c r="C17" s="17"/>
      <c r="D17" s="38" t="s">
        <v>12</v>
      </c>
      <c r="E17" s="22" t="s">
        <v>8</v>
      </c>
      <c r="F17" s="49">
        <f t="shared" ref="F17:V17" si="9">IF(F13=1,IF(F12=1,IF(F14=1,($AO13),($AO14)),0),0)</f>
        <v>6700</v>
      </c>
      <c r="G17" s="39">
        <f t="shared" si="9"/>
        <v>6700</v>
      </c>
      <c r="H17" s="39">
        <f t="shared" si="9"/>
        <v>0</v>
      </c>
      <c r="I17" s="39">
        <f t="shared" si="9"/>
        <v>0</v>
      </c>
      <c r="J17" s="39">
        <f t="shared" si="9"/>
        <v>0</v>
      </c>
      <c r="K17" s="39">
        <f t="shared" si="9"/>
        <v>0</v>
      </c>
      <c r="L17" s="39">
        <f t="shared" si="9"/>
        <v>6700</v>
      </c>
      <c r="M17" s="39">
        <f t="shared" si="9"/>
        <v>6700</v>
      </c>
      <c r="N17" s="39">
        <f t="shared" si="9"/>
        <v>15800</v>
      </c>
      <c r="O17" s="39">
        <f t="shared" si="9"/>
        <v>0</v>
      </c>
      <c r="P17" s="39">
        <f t="shared" si="9"/>
        <v>15800</v>
      </c>
      <c r="Q17" s="39">
        <f t="shared" si="9"/>
        <v>15800</v>
      </c>
      <c r="R17" s="39">
        <f t="shared" si="9"/>
        <v>15800</v>
      </c>
      <c r="S17" s="39">
        <f t="shared" si="9"/>
        <v>15800</v>
      </c>
      <c r="T17" s="39">
        <f t="shared" si="9"/>
        <v>15800</v>
      </c>
      <c r="U17" s="39">
        <f t="shared" si="9"/>
        <v>15800</v>
      </c>
      <c r="V17" s="39">
        <f t="shared" si="9"/>
        <v>0</v>
      </c>
      <c r="W17" s="39">
        <f t="shared" ref="W17:AC17" si="10">IF(W13=1,IF(W12=1,IF(W14=1,($AO13),($AO14)),0),0)</f>
        <v>15800</v>
      </c>
      <c r="X17" s="39">
        <f t="shared" si="10"/>
        <v>15800</v>
      </c>
      <c r="Y17" s="39">
        <f t="shared" si="10"/>
        <v>15800</v>
      </c>
      <c r="Z17" s="39">
        <f t="shared" si="10"/>
        <v>15800</v>
      </c>
      <c r="AA17" s="39">
        <f t="shared" si="10"/>
        <v>15800</v>
      </c>
      <c r="AB17" s="39">
        <f t="shared" si="10"/>
        <v>15800</v>
      </c>
      <c r="AC17" s="39">
        <f t="shared" si="10"/>
        <v>0</v>
      </c>
      <c r="AD17" s="39">
        <f t="shared" ref="AD17:AJ17" si="11">IF(AD13=1,IF(AD12=1,IF(AD14=1,($AO13),($AO14)),0),0)</f>
        <v>15800</v>
      </c>
      <c r="AE17" s="39">
        <f t="shared" si="11"/>
        <v>15800</v>
      </c>
      <c r="AF17" s="39">
        <f t="shared" si="11"/>
        <v>15800</v>
      </c>
      <c r="AG17" s="39">
        <f t="shared" si="11"/>
        <v>15800</v>
      </c>
      <c r="AH17" s="39">
        <f t="shared" si="11"/>
        <v>15800</v>
      </c>
      <c r="AI17" s="39">
        <f t="shared" si="11"/>
        <v>15800</v>
      </c>
      <c r="AJ17" s="39">
        <f t="shared" si="11"/>
        <v>0</v>
      </c>
      <c r="AK17" s="40">
        <f>SUM(F17:AJ17)</f>
        <v>327000</v>
      </c>
      <c r="AL17" s="93">
        <f>AK25</f>
        <v>197200</v>
      </c>
    </row>
    <row r="18" spans="2:52" ht="14.1" customHeight="1" thickBot="1">
      <c r="B18" s="119"/>
      <c r="C18" s="41"/>
      <c r="D18" s="42" t="s">
        <v>14</v>
      </c>
      <c r="E18" s="43" t="s">
        <v>8</v>
      </c>
      <c r="F18" s="51">
        <f t="shared" ref="F18:V18" si="12">IF(F13=1,IF(F12=1,IF(F14=1,$AP13,$AP14),IF(F14=1,$AQ13,$AQ14)),0)</f>
        <v>4800</v>
      </c>
      <c r="G18" s="44">
        <f t="shared" si="12"/>
        <v>4800</v>
      </c>
      <c r="H18" s="44">
        <f t="shared" si="12"/>
        <v>11600</v>
      </c>
      <c r="I18" s="44">
        <f t="shared" si="12"/>
        <v>11600</v>
      </c>
      <c r="J18" s="44">
        <f t="shared" si="12"/>
        <v>11600</v>
      </c>
      <c r="K18" s="44">
        <f t="shared" si="12"/>
        <v>11600</v>
      </c>
      <c r="L18" s="44">
        <f t="shared" si="12"/>
        <v>4800</v>
      </c>
      <c r="M18" s="44">
        <f t="shared" si="12"/>
        <v>4800</v>
      </c>
      <c r="N18" s="44">
        <f t="shared" si="12"/>
        <v>11300</v>
      </c>
      <c r="O18" s="44">
        <f t="shared" si="12"/>
        <v>27100</v>
      </c>
      <c r="P18" s="44">
        <f t="shared" si="12"/>
        <v>11300</v>
      </c>
      <c r="Q18" s="44">
        <f t="shared" si="12"/>
        <v>11300</v>
      </c>
      <c r="R18" s="44">
        <f t="shared" si="12"/>
        <v>11300</v>
      </c>
      <c r="S18" s="44">
        <f t="shared" si="12"/>
        <v>11300</v>
      </c>
      <c r="T18" s="44">
        <f t="shared" si="12"/>
        <v>11300</v>
      </c>
      <c r="U18" s="44">
        <f t="shared" si="12"/>
        <v>11300</v>
      </c>
      <c r="V18" s="44">
        <f t="shared" si="12"/>
        <v>27100</v>
      </c>
      <c r="W18" s="44">
        <f t="shared" ref="W18:AC18" si="13">IF(W13=1,IF(W12=1,IF(W14=1,$AP13,$AP14),IF(W14=1,$AQ13,$AQ14)),0)</f>
        <v>11300</v>
      </c>
      <c r="X18" s="44">
        <f t="shared" si="13"/>
        <v>11300</v>
      </c>
      <c r="Y18" s="44">
        <f t="shared" si="13"/>
        <v>11300</v>
      </c>
      <c r="Z18" s="44">
        <f t="shared" si="13"/>
        <v>11300</v>
      </c>
      <c r="AA18" s="44">
        <f t="shared" si="13"/>
        <v>11300</v>
      </c>
      <c r="AB18" s="44">
        <f t="shared" si="13"/>
        <v>11300</v>
      </c>
      <c r="AC18" s="44">
        <f t="shared" si="13"/>
        <v>27100</v>
      </c>
      <c r="AD18" s="44">
        <f t="shared" ref="AD18:AJ18" si="14">IF(AD13=1,IF(AD12=1,IF(AD14=1,$AP13,$AP14),IF(AD14=1,$AQ13,$AQ14)),0)</f>
        <v>11300</v>
      </c>
      <c r="AE18" s="44">
        <f t="shared" si="14"/>
        <v>11300</v>
      </c>
      <c r="AF18" s="44">
        <f t="shared" si="14"/>
        <v>11300</v>
      </c>
      <c r="AG18" s="44">
        <f t="shared" si="14"/>
        <v>11300</v>
      </c>
      <c r="AH18" s="44">
        <f t="shared" si="14"/>
        <v>11300</v>
      </c>
      <c r="AI18" s="44">
        <f t="shared" si="14"/>
        <v>11300</v>
      </c>
      <c r="AJ18" s="44">
        <f t="shared" si="14"/>
        <v>27100</v>
      </c>
      <c r="AK18" s="47">
        <f>SUM(F18:AJ18)</f>
        <v>388700</v>
      </c>
      <c r="AL18" s="93">
        <f>AK30</f>
        <v>568400</v>
      </c>
      <c r="AR18" s="25"/>
      <c r="AS18" s="25"/>
      <c r="AT18" s="25"/>
    </row>
    <row r="19" spans="2:52" ht="14.1" customHeight="1">
      <c r="B19" s="100" t="s">
        <v>56</v>
      </c>
      <c r="C19" s="103" t="s">
        <v>3</v>
      </c>
      <c r="D19" s="104"/>
      <c r="E19" s="105"/>
      <c r="F19" s="8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0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0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14">
        <v>0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14">
        <v>1</v>
      </c>
      <c r="AG19" s="14">
        <v>0</v>
      </c>
      <c r="AH19" s="14">
        <v>1</v>
      </c>
      <c r="AI19" s="14">
        <v>1</v>
      </c>
      <c r="AJ19" s="15"/>
      <c r="AK19" s="16">
        <f>COUNTIF(F19:AI19,1)</f>
        <v>26</v>
      </c>
      <c r="AL19" s="93">
        <f>AK31</f>
        <v>58400</v>
      </c>
      <c r="AN19" s="88" t="s">
        <v>41</v>
      </c>
      <c r="AO19" s="2" t="s">
        <v>9</v>
      </c>
      <c r="AP19" s="2" t="s">
        <v>10</v>
      </c>
      <c r="AQ19" s="2" t="s">
        <v>11</v>
      </c>
      <c r="AV19" s="88" t="s">
        <v>41</v>
      </c>
      <c r="AW19" s="2" t="s">
        <v>9</v>
      </c>
      <c r="AX19" s="2" t="s">
        <v>10</v>
      </c>
      <c r="AY19" s="2" t="s">
        <v>11</v>
      </c>
    </row>
    <row r="20" spans="2:52" ht="14.1" customHeight="1">
      <c r="B20" s="119"/>
      <c r="C20" s="106" t="s">
        <v>4</v>
      </c>
      <c r="D20" s="99"/>
      <c r="E20" s="107"/>
      <c r="F20" s="18">
        <v>1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19">
        <v>1</v>
      </c>
      <c r="N20" s="19">
        <v>1</v>
      </c>
      <c r="O20" s="19">
        <v>1</v>
      </c>
      <c r="P20" s="19">
        <v>1</v>
      </c>
      <c r="Q20" s="19">
        <v>1</v>
      </c>
      <c r="R20" s="19">
        <v>1</v>
      </c>
      <c r="S20" s="19">
        <v>1</v>
      </c>
      <c r="T20" s="19">
        <v>1</v>
      </c>
      <c r="U20" s="19">
        <v>1</v>
      </c>
      <c r="V20" s="19">
        <v>1</v>
      </c>
      <c r="W20" s="19">
        <v>1</v>
      </c>
      <c r="X20" s="19">
        <v>1</v>
      </c>
      <c r="Y20" s="19">
        <v>1</v>
      </c>
      <c r="Z20" s="19">
        <v>1</v>
      </c>
      <c r="AA20" s="19">
        <v>1</v>
      </c>
      <c r="AB20" s="19">
        <v>1</v>
      </c>
      <c r="AC20" s="19">
        <v>1</v>
      </c>
      <c r="AD20" s="19">
        <v>1</v>
      </c>
      <c r="AE20" s="19">
        <v>1</v>
      </c>
      <c r="AF20" s="19">
        <v>1</v>
      </c>
      <c r="AG20" s="19">
        <v>1</v>
      </c>
      <c r="AH20" s="19">
        <v>1</v>
      </c>
      <c r="AI20" s="19">
        <v>1</v>
      </c>
      <c r="AJ20" s="20"/>
      <c r="AK20" s="21">
        <f>COUNTIF(F20:AI20,1)</f>
        <v>30</v>
      </c>
      <c r="AL20" s="93">
        <f>AK32</f>
        <v>213300</v>
      </c>
      <c r="AN20" s="2" t="s">
        <v>13</v>
      </c>
      <c r="AO20" s="5">
        <f t="shared" ref="AO20:AQ23" si="15">ROUND((1-$D$4)*AW20,-2)</f>
        <v>6700</v>
      </c>
      <c r="AP20" s="5">
        <f t="shared" si="15"/>
        <v>4800</v>
      </c>
      <c r="AQ20" s="5">
        <f>ROUNDUP((1-$D$4)*AY20,-2)</f>
        <v>11600</v>
      </c>
      <c r="AV20" s="2" t="s">
        <v>13</v>
      </c>
      <c r="AW20" s="3">
        <v>20860</v>
      </c>
      <c r="AX20" s="3">
        <v>14900</v>
      </c>
      <c r="AY20" s="3">
        <v>35760</v>
      </c>
    </row>
    <row r="21" spans="2:52" ht="14.1" customHeight="1">
      <c r="B21" s="119"/>
      <c r="C21" s="106" t="s">
        <v>5</v>
      </c>
      <c r="D21" s="108"/>
      <c r="E21" s="22" t="s">
        <v>6</v>
      </c>
      <c r="F21" s="18">
        <v>2</v>
      </c>
      <c r="G21" s="19">
        <v>2</v>
      </c>
      <c r="H21" s="19">
        <v>2</v>
      </c>
      <c r="I21" s="19">
        <v>2</v>
      </c>
      <c r="J21" s="19">
        <v>1</v>
      </c>
      <c r="K21" s="19">
        <v>1</v>
      </c>
      <c r="L21" s="19">
        <v>1</v>
      </c>
      <c r="M21" s="19">
        <v>1</v>
      </c>
      <c r="N21" s="19">
        <v>1</v>
      </c>
      <c r="O21" s="19">
        <v>1</v>
      </c>
      <c r="P21" s="19">
        <v>1</v>
      </c>
      <c r="Q21" s="19">
        <v>1</v>
      </c>
      <c r="R21" s="19">
        <v>1</v>
      </c>
      <c r="S21" s="19">
        <v>1</v>
      </c>
      <c r="T21" s="19">
        <v>1</v>
      </c>
      <c r="U21" s="19">
        <v>1</v>
      </c>
      <c r="V21" s="19">
        <v>1</v>
      </c>
      <c r="W21" s="19">
        <v>1</v>
      </c>
      <c r="X21" s="19">
        <v>1</v>
      </c>
      <c r="Y21" s="19">
        <v>1</v>
      </c>
      <c r="Z21" s="19">
        <v>1</v>
      </c>
      <c r="AA21" s="19">
        <v>1</v>
      </c>
      <c r="AB21" s="19">
        <v>1</v>
      </c>
      <c r="AC21" s="19">
        <v>1</v>
      </c>
      <c r="AD21" s="19">
        <v>1</v>
      </c>
      <c r="AE21" s="19">
        <v>1</v>
      </c>
      <c r="AF21" s="19">
        <v>1</v>
      </c>
      <c r="AG21" s="19">
        <v>1</v>
      </c>
      <c r="AH21" s="19">
        <v>1</v>
      </c>
      <c r="AI21" s="19">
        <v>1</v>
      </c>
      <c r="AJ21" s="23"/>
      <c r="AK21" s="24">
        <f>COUNTIF(F21:AI21,1)</f>
        <v>26</v>
      </c>
      <c r="AL21" s="93">
        <f>AK33</f>
        <v>296700</v>
      </c>
      <c r="AN21" s="2" t="s">
        <v>15</v>
      </c>
      <c r="AO21" s="5">
        <f t="shared" si="15"/>
        <v>15800</v>
      </c>
      <c r="AP21" s="5">
        <f t="shared" si="15"/>
        <v>11300</v>
      </c>
      <c r="AQ21" s="5">
        <f t="shared" si="15"/>
        <v>27100</v>
      </c>
      <c r="AV21" s="2" t="s">
        <v>15</v>
      </c>
      <c r="AW21" s="3">
        <v>48860</v>
      </c>
      <c r="AX21" s="3">
        <v>34900</v>
      </c>
      <c r="AY21" s="3">
        <v>83760</v>
      </c>
    </row>
    <row r="22" spans="2:52" ht="14.1" customHeight="1">
      <c r="B22" s="119"/>
      <c r="C22" s="117"/>
      <c r="D22" s="118"/>
      <c r="E22" s="26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9"/>
      <c r="AK22" s="30"/>
      <c r="AL22" s="93">
        <f>AK38</f>
        <v>552900</v>
      </c>
      <c r="AN22" s="2" t="s">
        <v>33</v>
      </c>
      <c r="AO22" s="5">
        <f t="shared" si="15"/>
        <v>14000</v>
      </c>
      <c r="AP22" s="5">
        <f t="shared" si="15"/>
        <v>6100</v>
      </c>
      <c r="AQ22" s="5">
        <f t="shared" si="15"/>
        <v>0</v>
      </c>
      <c r="AV22" s="2" t="s">
        <v>33</v>
      </c>
      <c r="AW22" s="5">
        <v>43260</v>
      </c>
      <c r="AX22" s="5">
        <v>18900</v>
      </c>
      <c r="AY22" s="4"/>
    </row>
    <row r="23" spans="2:52" ht="14.1" customHeight="1">
      <c r="B23" s="119"/>
      <c r="C23" s="31" t="s">
        <v>7</v>
      </c>
      <c r="D23" s="32"/>
      <c r="E23" s="33" t="s">
        <v>8</v>
      </c>
      <c r="F23" s="48">
        <f>F24+F25</f>
        <v>27100</v>
      </c>
      <c r="G23" s="35">
        <f>G24+G25</f>
        <v>27100</v>
      </c>
      <c r="H23" s="34">
        <f t="shared" ref="H23:AI23" si="16">H24+H25</f>
        <v>27100</v>
      </c>
      <c r="I23" s="34">
        <f t="shared" si="16"/>
        <v>27100</v>
      </c>
      <c r="J23" s="34">
        <f t="shared" si="16"/>
        <v>11500</v>
      </c>
      <c r="K23" s="34">
        <f t="shared" si="16"/>
        <v>11500</v>
      </c>
      <c r="L23" s="34">
        <f t="shared" si="16"/>
        <v>11600</v>
      </c>
      <c r="M23" s="34">
        <f t="shared" si="16"/>
        <v>11500</v>
      </c>
      <c r="N23" s="34">
        <f t="shared" si="16"/>
        <v>11500</v>
      </c>
      <c r="O23" s="34">
        <f t="shared" si="16"/>
        <v>11500</v>
      </c>
      <c r="P23" s="34">
        <f t="shared" si="16"/>
        <v>11500</v>
      </c>
      <c r="Q23" s="34">
        <f t="shared" si="16"/>
        <v>11500</v>
      </c>
      <c r="R23" s="34">
        <f t="shared" ref="R23:S23" si="17">R24+R25</f>
        <v>11500</v>
      </c>
      <c r="S23" s="34">
        <f t="shared" si="17"/>
        <v>11600</v>
      </c>
      <c r="T23" s="34">
        <f t="shared" si="16"/>
        <v>11500</v>
      </c>
      <c r="U23" s="34">
        <f t="shared" si="16"/>
        <v>11500</v>
      </c>
      <c r="V23" s="34">
        <f t="shared" si="16"/>
        <v>11500</v>
      </c>
      <c r="W23" s="34">
        <f t="shared" si="16"/>
        <v>11500</v>
      </c>
      <c r="X23" s="34">
        <f t="shared" si="16"/>
        <v>11500</v>
      </c>
      <c r="Y23" s="34">
        <f t="shared" si="16"/>
        <v>11500</v>
      </c>
      <c r="Z23" s="34">
        <f t="shared" si="16"/>
        <v>11600</v>
      </c>
      <c r="AA23" s="34">
        <f t="shared" si="16"/>
        <v>11500</v>
      </c>
      <c r="AB23" s="34">
        <f t="shared" si="16"/>
        <v>11500</v>
      </c>
      <c r="AC23" s="34">
        <f t="shared" si="16"/>
        <v>11500</v>
      </c>
      <c r="AD23" s="34">
        <f t="shared" si="16"/>
        <v>11500</v>
      </c>
      <c r="AE23" s="34">
        <f t="shared" si="16"/>
        <v>11500</v>
      </c>
      <c r="AF23" s="34">
        <f t="shared" si="16"/>
        <v>11500</v>
      </c>
      <c r="AG23" s="34">
        <f t="shared" ref="AG23" si="18">AG24+AG25</f>
        <v>11600</v>
      </c>
      <c r="AH23" s="35">
        <f t="shared" si="16"/>
        <v>11500</v>
      </c>
      <c r="AI23" s="35">
        <f t="shared" si="16"/>
        <v>11500</v>
      </c>
      <c r="AJ23" s="36"/>
      <c r="AK23" s="37">
        <f>SUM(F23:AJ23)</f>
        <v>407800</v>
      </c>
      <c r="AL23" s="93">
        <f>AK39</f>
        <v>57000</v>
      </c>
      <c r="AM23" s="25"/>
      <c r="AN23" s="2" t="s">
        <v>34</v>
      </c>
      <c r="AO23" s="5">
        <f t="shared" si="15"/>
        <v>6700</v>
      </c>
      <c r="AP23" s="5">
        <f t="shared" si="15"/>
        <v>7900</v>
      </c>
      <c r="AQ23" s="5">
        <f t="shared" si="15"/>
        <v>0</v>
      </c>
      <c r="AV23" s="2" t="s">
        <v>34</v>
      </c>
      <c r="AW23" s="5">
        <v>20860</v>
      </c>
      <c r="AX23" s="5">
        <v>24500</v>
      </c>
      <c r="AY23" s="4"/>
    </row>
    <row r="24" spans="2:52" ht="14.1" customHeight="1">
      <c r="B24" s="119"/>
      <c r="C24" s="17"/>
      <c r="D24" s="38" t="s">
        <v>12</v>
      </c>
      <c r="E24" s="22" t="s">
        <v>8</v>
      </c>
      <c r="F24" s="49">
        <f>IF(F20=1,IF(F19=1,IF(F21=1,($AO20),($AO21)),0),0)</f>
        <v>15800</v>
      </c>
      <c r="G24" s="50">
        <f t="shared" ref="G24" si="19">IF(G20=1,IF(G19=1,IF(G21=1,($AO20),($AO21)),0),0)</f>
        <v>15800</v>
      </c>
      <c r="H24" s="50">
        <f t="shared" ref="H24:R24" si="20">IF(H20=1,IF(H19=1,IF(H21=1,($AO20),($AO21)),0),0)</f>
        <v>15800</v>
      </c>
      <c r="I24" s="50">
        <f t="shared" si="20"/>
        <v>15800</v>
      </c>
      <c r="J24" s="50">
        <f t="shared" si="20"/>
        <v>6700</v>
      </c>
      <c r="K24" s="50">
        <f t="shared" si="20"/>
        <v>6700</v>
      </c>
      <c r="L24" s="50">
        <f t="shared" si="20"/>
        <v>0</v>
      </c>
      <c r="M24" s="50">
        <f t="shared" si="20"/>
        <v>6700</v>
      </c>
      <c r="N24" s="50">
        <f t="shared" si="20"/>
        <v>6700</v>
      </c>
      <c r="O24" s="50">
        <f t="shared" si="20"/>
        <v>6700</v>
      </c>
      <c r="P24" s="50">
        <f t="shared" si="20"/>
        <v>6700</v>
      </c>
      <c r="Q24" s="50">
        <f t="shared" si="20"/>
        <v>6700</v>
      </c>
      <c r="R24" s="50">
        <f t="shared" si="20"/>
        <v>6700</v>
      </c>
      <c r="S24" s="50">
        <f t="shared" ref="S24:AF24" si="21">IF(S20=1,IF(S19=1,IF(S21=1,($AO20),($AO21)),0),0)</f>
        <v>0</v>
      </c>
      <c r="T24" s="50">
        <f t="shared" si="21"/>
        <v>6700</v>
      </c>
      <c r="U24" s="50">
        <f t="shared" si="21"/>
        <v>6700</v>
      </c>
      <c r="V24" s="50">
        <f t="shared" si="21"/>
        <v>6700</v>
      </c>
      <c r="W24" s="50">
        <f t="shared" si="21"/>
        <v>6700</v>
      </c>
      <c r="X24" s="50">
        <f t="shared" si="21"/>
        <v>6700</v>
      </c>
      <c r="Y24" s="50">
        <f t="shared" si="21"/>
        <v>6700</v>
      </c>
      <c r="Z24" s="50">
        <f t="shared" si="21"/>
        <v>0</v>
      </c>
      <c r="AA24" s="50">
        <f t="shared" si="21"/>
        <v>6700</v>
      </c>
      <c r="AB24" s="50">
        <f t="shared" si="21"/>
        <v>6700</v>
      </c>
      <c r="AC24" s="50">
        <f t="shared" si="21"/>
        <v>6700</v>
      </c>
      <c r="AD24" s="50">
        <f t="shared" si="21"/>
        <v>6700</v>
      </c>
      <c r="AE24" s="50">
        <f t="shared" si="21"/>
        <v>6700</v>
      </c>
      <c r="AF24" s="50">
        <f t="shared" si="21"/>
        <v>6700</v>
      </c>
      <c r="AG24" s="50">
        <f>IF(AG20=1,IF(AG19=1,IF(AG21=1,($AO20),($AO21)),0),0)</f>
        <v>0</v>
      </c>
      <c r="AH24" s="50">
        <f>IF(AH20=1,IF(AH19=1,IF(AH21=1,($AO20),($AO21)),0),0)</f>
        <v>6700</v>
      </c>
      <c r="AI24" s="50">
        <f>IF(AI20=1,IF(AI19=1,IF(AI21=1,($AO20),($AO21)),0),0)</f>
        <v>6700</v>
      </c>
      <c r="AJ24" s="52"/>
      <c r="AK24" s="40">
        <f>SUM(F24:AJ24)</f>
        <v>210600</v>
      </c>
      <c r="AL24" s="93">
        <f>AK40</f>
        <v>208100</v>
      </c>
      <c r="AR24" s="25"/>
      <c r="AS24" s="25"/>
      <c r="AT24" s="25"/>
    </row>
    <row r="25" spans="2:52" ht="14.1" customHeight="1" thickBot="1">
      <c r="B25" s="119"/>
      <c r="C25" s="41"/>
      <c r="D25" s="42" t="s">
        <v>14</v>
      </c>
      <c r="E25" s="43" t="s">
        <v>8</v>
      </c>
      <c r="F25" s="51">
        <f>IF(F20=1,IF(F19=1,IF(F21=1,$AP20,$AP21),IF(F21=1,$AQ20,$AQ21)),0)</f>
        <v>11300</v>
      </c>
      <c r="G25" s="45">
        <f t="shared" ref="G25" si="22">IF(G20=1,IF(G19=1,IF(G21=1,$AP20,$AP21),IF(G21=1,$AQ20,$AQ21)),0)</f>
        <v>11300</v>
      </c>
      <c r="H25" s="45">
        <f t="shared" ref="H25:R25" si="23">IF(H20=1,IF(H19=1,IF(H21=1,$AP20,$AP21),IF(H21=1,$AQ20,$AQ21)),0)</f>
        <v>11300</v>
      </c>
      <c r="I25" s="45">
        <f t="shared" si="23"/>
        <v>11300</v>
      </c>
      <c r="J25" s="45">
        <f t="shared" si="23"/>
        <v>4800</v>
      </c>
      <c r="K25" s="45">
        <f t="shared" si="23"/>
        <v>4800</v>
      </c>
      <c r="L25" s="45">
        <f t="shared" si="23"/>
        <v>11600</v>
      </c>
      <c r="M25" s="45">
        <f t="shared" si="23"/>
        <v>4800</v>
      </c>
      <c r="N25" s="45">
        <f t="shared" si="23"/>
        <v>4800</v>
      </c>
      <c r="O25" s="45">
        <f t="shared" si="23"/>
        <v>4800</v>
      </c>
      <c r="P25" s="45">
        <f t="shared" si="23"/>
        <v>4800</v>
      </c>
      <c r="Q25" s="45">
        <f t="shared" si="23"/>
        <v>4800</v>
      </c>
      <c r="R25" s="45">
        <f t="shared" si="23"/>
        <v>4800</v>
      </c>
      <c r="S25" s="45">
        <f t="shared" ref="S25:AF25" si="24">IF(S20=1,IF(S19=1,IF(S21=1,$AP20,$AP21),IF(S21=1,$AQ20,$AQ21)),0)</f>
        <v>11600</v>
      </c>
      <c r="T25" s="45">
        <f t="shared" si="24"/>
        <v>4800</v>
      </c>
      <c r="U25" s="45">
        <f t="shared" si="24"/>
        <v>4800</v>
      </c>
      <c r="V25" s="45">
        <f t="shared" si="24"/>
        <v>4800</v>
      </c>
      <c r="W25" s="45">
        <f t="shared" si="24"/>
        <v>4800</v>
      </c>
      <c r="X25" s="45">
        <f t="shared" si="24"/>
        <v>4800</v>
      </c>
      <c r="Y25" s="45">
        <f t="shared" si="24"/>
        <v>4800</v>
      </c>
      <c r="Z25" s="45">
        <f t="shared" si="24"/>
        <v>11600</v>
      </c>
      <c r="AA25" s="45">
        <f t="shared" si="24"/>
        <v>4800</v>
      </c>
      <c r="AB25" s="45">
        <f t="shared" si="24"/>
        <v>4800</v>
      </c>
      <c r="AC25" s="45">
        <f t="shared" si="24"/>
        <v>4800</v>
      </c>
      <c r="AD25" s="45">
        <f t="shared" si="24"/>
        <v>4800</v>
      </c>
      <c r="AE25" s="45">
        <f t="shared" si="24"/>
        <v>4800</v>
      </c>
      <c r="AF25" s="45">
        <f t="shared" si="24"/>
        <v>4800</v>
      </c>
      <c r="AG25" s="45">
        <f>IF(AG20=1,IF(AG19=1,IF(AG21=1,$AP20,$AP21),IF(AG21=1,$AQ20,$AQ21)),0)</f>
        <v>11600</v>
      </c>
      <c r="AH25" s="45">
        <f>IF(AH20=1,IF(AH19=1,IF(AH21=1,$AP20,$AP21),IF(AH21=1,$AQ20,$AQ21)),0)</f>
        <v>4800</v>
      </c>
      <c r="AI25" s="45">
        <f>IF(AI20=1,IF(AI19=1,IF(AI21=1,$AP20,$AP21),IF(AI21=1,$AQ20,$AQ21)),0)</f>
        <v>4800</v>
      </c>
      <c r="AJ25" s="46"/>
      <c r="AK25" s="47">
        <f>SUM(F25:AJ25)</f>
        <v>197200</v>
      </c>
      <c r="AL25" s="93">
        <f>AK41</f>
        <v>287800</v>
      </c>
      <c r="AR25" s="25"/>
      <c r="AS25" s="25"/>
      <c r="AT25" s="25"/>
    </row>
    <row r="26" spans="2:52" ht="14.1" customHeight="1">
      <c r="B26" s="100" t="s">
        <v>57</v>
      </c>
      <c r="C26" s="103" t="s">
        <v>3</v>
      </c>
      <c r="D26" s="104"/>
      <c r="E26" s="105"/>
      <c r="F26" s="84">
        <v>1</v>
      </c>
      <c r="G26" s="14">
        <v>1</v>
      </c>
      <c r="H26" s="14">
        <v>1</v>
      </c>
      <c r="I26" s="14">
        <v>1</v>
      </c>
      <c r="J26" s="14">
        <v>0</v>
      </c>
      <c r="K26" s="14">
        <v>1</v>
      </c>
      <c r="L26" s="14">
        <v>1</v>
      </c>
      <c r="M26" s="14">
        <v>1</v>
      </c>
      <c r="N26" s="14">
        <v>1</v>
      </c>
      <c r="O26" s="14">
        <v>1</v>
      </c>
      <c r="P26" s="14">
        <v>1</v>
      </c>
      <c r="Q26" s="14">
        <v>0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0</v>
      </c>
      <c r="Y26" s="14">
        <v>0</v>
      </c>
      <c r="Z26" s="14">
        <v>1</v>
      </c>
      <c r="AA26" s="14">
        <v>1</v>
      </c>
      <c r="AB26" s="14">
        <v>1</v>
      </c>
      <c r="AC26" s="14">
        <v>1</v>
      </c>
      <c r="AD26" s="14">
        <v>1</v>
      </c>
      <c r="AE26" s="14">
        <v>0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16">
        <f>COUNTIF(F26:AJ26,1)</f>
        <v>26</v>
      </c>
      <c r="AL26" s="93">
        <f>AK46</f>
        <v>525700</v>
      </c>
      <c r="AN26" s="88" t="s">
        <v>50</v>
      </c>
      <c r="AO26" s="2" t="s">
        <v>17</v>
      </c>
      <c r="AP26" s="2" t="s">
        <v>9</v>
      </c>
      <c r="AQ26" s="2" t="s">
        <v>10</v>
      </c>
      <c r="AR26" s="2" t="s">
        <v>11</v>
      </c>
      <c r="AS26" s="25"/>
      <c r="AT26" s="25"/>
      <c r="AV26" s="88" t="s">
        <v>50</v>
      </c>
      <c r="AW26" s="2" t="s">
        <v>17</v>
      </c>
      <c r="AX26" s="2" t="s">
        <v>9</v>
      </c>
      <c r="AY26" s="2" t="s">
        <v>10</v>
      </c>
      <c r="AZ26" s="2" t="s">
        <v>11</v>
      </c>
    </row>
    <row r="27" spans="2:52" ht="14.1" customHeight="1">
      <c r="B27" s="119"/>
      <c r="C27" s="106" t="s">
        <v>4</v>
      </c>
      <c r="D27" s="99"/>
      <c r="E27" s="107"/>
      <c r="F27" s="18">
        <v>1</v>
      </c>
      <c r="G27" s="19">
        <v>1</v>
      </c>
      <c r="H27" s="19">
        <v>1</v>
      </c>
      <c r="I27" s="19">
        <v>1</v>
      </c>
      <c r="J27" s="19">
        <v>1</v>
      </c>
      <c r="K27" s="19">
        <v>1</v>
      </c>
      <c r="L27" s="19">
        <v>1</v>
      </c>
      <c r="M27" s="19">
        <v>1</v>
      </c>
      <c r="N27" s="19">
        <v>1</v>
      </c>
      <c r="O27" s="19">
        <v>1</v>
      </c>
      <c r="P27" s="19">
        <v>1</v>
      </c>
      <c r="Q27" s="19">
        <v>1</v>
      </c>
      <c r="R27" s="19">
        <v>1</v>
      </c>
      <c r="S27" s="19">
        <v>1</v>
      </c>
      <c r="T27" s="19">
        <v>1</v>
      </c>
      <c r="U27" s="19">
        <v>1</v>
      </c>
      <c r="V27" s="19">
        <v>1</v>
      </c>
      <c r="W27" s="19">
        <v>1</v>
      </c>
      <c r="X27" s="19">
        <v>1</v>
      </c>
      <c r="Y27" s="19">
        <v>1</v>
      </c>
      <c r="Z27" s="19">
        <v>1</v>
      </c>
      <c r="AA27" s="19">
        <v>1</v>
      </c>
      <c r="AB27" s="19">
        <v>1</v>
      </c>
      <c r="AC27" s="19">
        <v>1</v>
      </c>
      <c r="AD27" s="19">
        <v>1</v>
      </c>
      <c r="AE27" s="19">
        <v>1</v>
      </c>
      <c r="AF27" s="19">
        <v>1</v>
      </c>
      <c r="AG27" s="19">
        <v>1</v>
      </c>
      <c r="AH27" s="19">
        <v>1</v>
      </c>
      <c r="AI27" s="19">
        <v>1</v>
      </c>
      <c r="AJ27" s="19">
        <v>1</v>
      </c>
      <c r="AK27" s="21">
        <f>COUNTIF(F27:AJ27,1)</f>
        <v>31</v>
      </c>
      <c r="AL27" s="93">
        <f>AK47</f>
        <v>46200</v>
      </c>
      <c r="AN27" s="2" t="s">
        <v>13</v>
      </c>
      <c r="AO27" s="5">
        <f t="shared" ref="AO27:AR30" si="25">ROUND((1-$D$4)*AW27,-2)</f>
        <v>1400</v>
      </c>
      <c r="AP27" s="5">
        <f t="shared" si="25"/>
        <v>5200</v>
      </c>
      <c r="AQ27" s="5">
        <f t="shared" si="25"/>
        <v>4700</v>
      </c>
      <c r="AR27" s="5">
        <f t="shared" si="25"/>
        <v>11300</v>
      </c>
      <c r="AV27" s="2" t="s">
        <v>13</v>
      </c>
      <c r="AW27" s="3">
        <v>4380</v>
      </c>
      <c r="AX27" s="3">
        <v>16060</v>
      </c>
      <c r="AY27" s="3">
        <v>14600</v>
      </c>
      <c r="AZ27" s="3">
        <v>35040</v>
      </c>
    </row>
    <row r="28" spans="2:52" ht="14.1" customHeight="1">
      <c r="B28" s="119"/>
      <c r="C28" s="106" t="s">
        <v>5</v>
      </c>
      <c r="D28" s="108"/>
      <c r="E28" s="22" t="s">
        <v>6</v>
      </c>
      <c r="F28" s="18">
        <v>1</v>
      </c>
      <c r="G28" s="19">
        <v>1</v>
      </c>
      <c r="H28" s="19">
        <v>1</v>
      </c>
      <c r="I28" s="19">
        <v>1</v>
      </c>
      <c r="J28" s="19">
        <v>1</v>
      </c>
      <c r="K28" s="19">
        <v>1</v>
      </c>
      <c r="L28" s="19">
        <v>1</v>
      </c>
      <c r="M28" s="19">
        <v>1</v>
      </c>
      <c r="N28" s="19">
        <v>1</v>
      </c>
      <c r="O28" s="19">
        <v>2</v>
      </c>
      <c r="P28" s="19">
        <v>2</v>
      </c>
      <c r="Q28" s="19">
        <v>2</v>
      </c>
      <c r="R28" s="19">
        <v>2</v>
      </c>
      <c r="S28" s="19">
        <v>2</v>
      </c>
      <c r="T28" s="19">
        <v>2</v>
      </c>
      <c r="U28" s="19">
        <v>2</v>
      </c>
      <c r="V28" s="19">
        <v>2</v>
      </c>
      <c r="W28" s="19">
        <v>2</v>
      </c>
      <c r="X28" s="19">
        <v>2</v>
      </c>
      <c r="Y28" s="19">
        <v>2</v>
      </c>
      <c r="Z28" s="19">
        <v>2</v>
      </c>
      <c r="AA28" s="19">
        <v>2</v>
      </c>
      <c r="AB28" s="19">
        <v>2</v>
      </c>
      <c r="AC28" s="19">
        <v>1</v>
      </c>
      <c r="AD28" s="19">
        <v>1</v>
      </c>
      <c r="AE28" s="19">
        <v>1</v>
      </c>
      <c r="AF28" s="19">
        <v>1</v>
      </c>
      <c r="AG28" s="19">
        <v>1</v>
      </c>
      <c r="AH28" s="19">
        <v>1</v>
      </c>
      <c r="AI28" s="19">
        <v>1</v>
      </c>
      <c r="AJ28" s="19">
        <v>1</v>
      </c>
      <c r="AK28" s="21">
        <f>COUNTIF(F28:AI28,1)</f>
        <v>16</v>
      </c>
      <c r="AL28" s="93">
        <f>AK48</f>
        <v>169300</v>
      </c>
      <c r="AN28" s="2" t="s">
        <v>15</v>
      </c>
      <c r="AO28" s="5">
        <f t="shared" si="25"/>
        <v>3400</v>
      </c>
      <c r="AP28" s="5">
        <f t="shared" si="25"/>
        <v>12300</v>
      </c>
      <c r="AQ28" s="5">
        <f t="shared" si="25"/>
        <v>11200</v>
      </c>
      <c r="AR28" s="5">
        <f t="shared" si="25"/>
        <v>26800</v>
      </c>
      <c r="AV28" s="2" t="s">
        <v>15</v>
      </c>
      <c r="AW28" s="3">
        <v>10380</v>
      </c>
      <c r="AX28" s="3">
        <v>38060</v>
      </c>
      <c r="AY28" s="3">
        <v>34600</v>
      </c>
      <c r="AZ28" s="3">
        <v>83040</v>
      </c>
    </row>
    <row r="29" spans="2:52" ht="14.1" customHeight="1">
      <c r="B29" s="119"/>
      <c r="C29" s="117"/>
      <c r="D29" s="118"/>
      <c r="E29" s="26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4"/>
      <c r="AL29" s="93">
        <f>AK49</f>
        <v>310200</v>
      </c>
      <c r="AN29" s="2" t="s">
        <v>33</v>
      </c>
      <c r="AO29" s="5">
        <f t="shared" si="25"/>
        <v>3400</v>
      </c>
      <c r="AP29" s="5">
        <f t="shared" si="25"/>
        <v>10500</v>
      </c>
      <c r="AQ29" s="5">
        <f t="shared" si="25"/>
        <v>6000</v>
      </c>
      <c r="AR29" s="5">
        <f t="shared" si="25"/>
        <v>0</v>
      </c>
      <c r="AV29" s="2" t="s">
        <v>33</v>
      </c>
      <c r="AW29" s="5">
        <v>10380</v>
      </c>
      <c r="AX29" s="5">
        <v>32460</v>
      </c>
      <c r="AY29" s="5">
        <v>18600</v>
      </c>
      <c r="AZ29" s="4"/>
    </row>
    <row r="30" spans="2:52" ht="14.1" customHeight="1">
      <c r="B30" s="119"/>
      <c r="C30" s="31" t="s">
        <v>7</v>
      </c>
      <c r="D30" s="32"/>
      <c r="E30" s="33" t="s">
        <v>8</v>
      </c>
      <c r="F30" s="48">
        <f>F31+F32+F33</f>
        <v>11300</v>
      </c>
      <c r="G30" s="35">
        <f t="shared" ref="G30:T30" si="26">G31+G32+G33</f>
        <v>11300</v>
      </c>
      <c r="H30" s="34">
        <f t="shared" si="26"/>
        <v>11300</v>
      </c>
      <c r="I30" s="34">
        <f t="shared" si="26"/>
        <v>11300</v>
      </c>
      <c r="J30" s="34">
        <f t="shared" si="26"/>
        <v>11300</v>
      </c>
      <c r="K30" s="34">
        <f t="shared" si="26"/>
        <v>11300</v>
      </c>
      <c r="L30" s="34">
        <f t="shared" si="26"/>
        <v>11300</v>
      </c>
      <c r="M30" s="34">
        <f t="shared" si="26"/>
        <v>11300</v>
      </c>
      <c r="N30" s="34">
        <f t="shared" si="26"/>
        <v>11300</v>
      </c>
      <c r="O30" s="34">
        <f t="shared" si="26"/>
        <v>26900</v>
      </c>
      <c r="P30" s="34">
        <f t="shared" si="26"/>
        <v>26900</v>
      </c>
      <c r="Q30" s="34">
        <f t="shared" si="26"/>
        <v>26800</v>
      </c>
      <c r="R30" s="34">
        <f t="shared" si="26"/>
        <v>26900</v>
      </c>
      <c r="S30" s="34">
        <f t="shared" si="26"/>
        <v>26900</v>
      </c>
      <c r="T30" s="34">
        <f t="shared" si="26"/>
        <v>26900</v>
      </c>
      <c r="U30" s="34">
        <f>U31+U32+U33</f>
        <v>26900</v>
      </c>
      <c r="V30" s="34">
        <f>V31+V32+V33</f>
        <v>26900</v>
      </c>
      <c r="W30" s="34">
        <f>W31+W32+W33</f>
        <v>26900</v>
      </c>
      <c r="X30" s="34">
        <f t="shared" ref="X30" si="27">X31+X32+X33</f>
        <v>26800</v>
      </c>
      <c r="Y30" s="34">
        <f t="shared" ref="Y30:AJ30" si="28">Y31+Y32+Y33</f>
        <v>26800</v>
      </c>
      <c r="Z30" s="34">
        <f t="shared" si="28"/>
        <v>26900</v>
      </c>
      <c r="AA30" s="34">
        <f t="shared" si="28"/>
        <v>26900</v>
      </c>
      <c r="AB30" s="34">
        <f t="shared" si="28"/>
        <v>26900</v>
      </c>
      <c r="AC30" s="34">
        <f t="shared" si="28"/>
        <v>11300</v>
      </c>
      <c r="AD30" s="34">
        <f t="shared" si="28"/>
        <v>11300</v>
      </c>
      <c r="AE30" s="34">
        <f t="shared" si="28"/>
        <v>11300</v>
      </c>
      <c r="AF30" s="34">
        <f t="shared" si="28"/>
        <v>11300</v>
      </c>
      <c r="AG30" s="34">
        <f t="shared" si="28"/>
        <v>11300</v>
      </c>
      <c r="AH30" s="34">
        <f t="shared" si="28"/>
        <v>11300</v>
      </c>
      <c r="AI30" s="34">
        <f t="shared" si="28"/>
        <v>11300</v>
      </c>
      <c r="AJ30" s="34">
        <f t="shared" si="28"/>
        <v>11300</v>
      </c>
      <c r="AK30" s="37">
        <f>SUM(F30:AJ30)</f>
        <v>568400</v>
      </c>
      <c r="AL30" s="25">
        <f>AK54</f>
        <v>583100</v>
      </c>
      <c r="AM30" s="25"/>
      <c r="AN30" s="2" t="s">
        <v>34</v>
      </c>
      <c r="AO30" s="5">
        <f t="shared" si="25"/>
        <v>0</v>
      </c>
      <c r="AP30" s="5">
        <f t="shared" si="25"/>
        <v>0</v>
      </c>
      <c r="AQ30" s="5">
        <f t="shared" si="25"/>
        <v>0</v>
      </c>
      <c r="AR30" s="5">
        <f t="shared" si="25"/>
        <v>0</v>
      </c>
      <c r="AV30" s="2" t="s">
        <v>34</v>
      </c>
      <c r="AW30" s="4"/>
      <c r="AX30" s="4"/>
      <c r="AY30" s="4"/>
      <c r="AZ30" s="4"/>
    </row>
    <row r="31" spans="2:52" ht="14.1" customHeight="1">
      <c r="B31" s="119"/>
      <c r="C31" s="53"/>
      <c r="D31" s="54" t="s">
        <v>16</v>
      </c>
      <c r="E31" s="22" t="s">
        <v>8</v>
      </c>
      <c r="F31" s="49">
        <f t="shared" ref="F31:Y31" si="29">IF(F$27=1,IF(F$26=1,IF(F$28=1,($AO27),($AO28)),0),0)</f>
        <v>1400</v>
      </c>
      <c r="G31" s="50">
        <f t="shared" si="29"/>
        <v>1400</v>
      </c>
      <c r="H31" s="50">
        <f t="shared" si="29"/>
        <v>1400</v>
      </c>
      <c r="I31" s="50">
        <f t="shared" si="29"/>
        <v>1400</v>
      </c>
      <c r="J31" s="50">
        <f t="shared" si="29"/>
        <v>0</v>
      </c>
      <c r="K31" s="50">
        <f t="shared" si="29"/>
        <v>1400</v>
      </c>
      <c r="L31" s="50">
        <f t="shared" si="29"/>
        <v>1400</v>
      </c>
      <c r="M31" s="50">
        <f t="shared" si="29"/>
        <v>1400</v>
      </c>
      <c r="N31" s="50">
        <f t="shared" si="29"/>
        <v>1400</v>
      </c>
      <c r="O31" s="50">
        <f t="shared" si="29"/>
        <v>3400</v>
      </c>
      <c r="P31" s="50">
        <f t="shared" si="29"/>
        <v>3400</v>
      </c>
      <c r="Q31" s="50">
        <f t="shared" si="29"/>
        <v>0</v>
      </c>
      <c r="R31" s="50">
        <f t="shared" si="29"/>
        <v>3400</v>
      </c>
      <c r="S31" s="50">
        <f t="shared" si="29"/>
        <v>3400</v>
      </c>
      <c r="T31" s="50">
        <f t="shared" si="29"/>
        <v>3400</v>
      </c>
      <c r="U31" s="50">
        <f t="shared" si="29"/>
        <v>3400</v>
      </c>
      <c r="V31" s="50">
        <f t="shared" si="29"/>
        <v>3400</v>
      </c>
      <c r="W31" s="50">
        <f t="shared" si="29"/>
        <v>3400</v>
      </c>
      <c r="X31" s="50">
        <f t="shared" si="29"/>
        <v>0</v>
      </c>
      <c r="Y31" s="50">
        <f t="shared" si="29"/>
        <v>0</v>
      </c>
      <c r="Z31" s="50">
        <f t="shared" ref="Z31:AJ31" si="30">IF(Z$27=1,IF(Z$26=1,IF(Z$28=1,($AO27),($AO28)),0),0)</f>
        <v>3400</v>
      </c>
      <c r="AA31" s="50">
        <f t="shared" si="30"/>
        <v>3400</v>
      </c>
      <c r="AB31" s="50">
        <f t="shared" si="30"/>
        <v>3400</v>
      </c>
      <c r="AC31" s="50">
        <f t="shared" si="30"/>
        <v>1400</v>
      </c>
      <c r="AD31" s="50">
        <f t="shared" si="30"/>
        <v>1400</v>
      </c>
      <c r="AE31" s="50">
        <f t="shared" si="30"/>
        <v>0</v>
      </c>
      <c r="AF31" s="50">
        <f t="shared" si="30"/>
        <v>1400</v>
      </c>
      <c r="AG31" s="50">
        <f t="shared" si="30"/>
        <v>1400</v>
      </c>
      <c r="AH31" s="50">
        <f t="shared" si="30"/>
        <v>1400</v>
      </c>
      <c r="AI31" s="50">
        <f t="shared" si="30"/>
        <v>1400</v>
      </c>
      <c r="AJ31" s="50">
        <f t="shared" si="30"/>
        <v>1400</v>
      </c>
      <c r="AK31" s="40">
        <f>SUM(F31:AJ31)</f>
        <v>58400</v>
      </c>
      <c r="AL31" s="25">
        <f>AK55</f>
        <v>288600</v>
      </c>
      <c r="AS31" s="55"/>
      <c r="AT31" s="55"/>
    </row>
    <row r="32" spans="2:52" ht="14.1" customHeight="1">
      <c r="B32" s="119"/>
      <c r="C32" s="53"/>
      <c r="D32" s="38" t="s">
        <v>18</v>
      </c>
      <c r="E32" s="22" t="s">
        <v>8</v>
      </c>
      <c r="F32" s="49">
        <f t="shared" ref="F32:W32" si="31">IF(F$27=1,IF(F$26=1,IF(F$28=1,($AP$27),($AP28)),0),0)</f>
        <v>5200</v>
      </c>
      <c r="G32" s="50">
        <f t="shared" si="31"/>
        <v>5200</v>
      </c>
      <c r="H32" s="50">
        <f t="shared" si="31"/>
        <v>5200</v>
      </c>
      <c r="I32" s="50">
        <f t="shared" si="31"/>
        <v>5200</v>
      </c>
      <c r="J32" s="50">
        <f t="shared" si="31"/>
        <v>0</v>
      </c>
      <c r="K32" s="50">
        <f t="shared" si="31"/>
        <v>5200</v>
      </c>
      <c r="L32" s="50">
        <f t="shared" si="31"/>
        <v>5200</v>
      </c>
      <c r="M32" s="50">
        <f t="shared" si="31"/>
        <v>5200</v>
      </c>
      <c r="N32" s="50">
        <f t="shared" si="31"/>
        <v>5200</v>
      </c>
      <c r="O32" s="50">
        <f t="shared" si="31"/>
        <v>12300</v>
      </c>
      <c r="P32" s="50">
        <f t="shared" si="31"/>
        <v>12300</v>
      </c>
      <c r="Q32" s="50">
        <f t="shared" si="31"/>
        <v>0</v>
      </c>
      <c r="R32" s="50">
        <f t="shared" si="31"/>
        <v>12300</v>
      </c>
      <c r="S32" s="50">
        <f t="shared" si="31"/>
        <v>12300</v>
      </c>
      <c r="T32" s="50">
        <f t="shared" si="31"/>
        <v>12300</v>
      </c>
      <c r="U32" s="50">
        <f t="shared" si="31"/>
        <v>12300</v>
      </c>
      <c r="V32" s="50">
        <f t="shared" si="31"/>
        <v>12300</v>
      </c>
      <c r="W32" s="50">
        <f t="shared" si="31"/>
        <v>12300</v>
      </c>
      <c r="X32" s="50">
        <f t="shared" ref="X32:AJ32" si="32">IF(X$27=1,IF(X$26=1,IF(X$28=1,($AP$27),($AP28)),0),0)</f>
        <v>0</v>
      </c>
      <c r="Y32" s="50">
        <f t="shared" si="32"/>
        <v>0</v>
      </c>
      <c r="Z32" s="50">
        <f t="shared" si="32"/>
        <v>12300</v>
      </c>
      <c r="AA32" s="50">
        <f t="shared" si="32"/>
        <v>12300</v>
      </c>
      <c r="AB32" s="50">
        <f t="shared" si="32"/>
        <v>12300</v>
      </c>
      <c r="AC32" s="50">
        <f t="shared" si="32"/>
        <v>5200</v>
      </c>
      <c r="AD32" s="50">
        <f t="shared" si="32"/>
        <v>5200</v>
      </c>
      <c r="AE32" s="50">
        <f t="shared" si="32"/>
        <v>0</v>
      </c>
      <c r="AF32" s="50">
        <f t="shared" si="32"/>
        <v>5200</v>
      </c>
      <c r="AG32" s="50">
        <f t="shared" si="32"/>
        <v>5200</v>
      </c>
      <c r="AH32" s="50">
        <f t="shared" si="32"/>
        <v>5200</v>
      </c>
      <c r="AI32" s="50">
        <f t="shared" si="32"/>
        <v>5200</v>
      </c>
      <c r="AJ32" s="50">
        <f t="shared" si="32"/>
        <v>5200</v>
      </c>
      <c r="AK32" s="40">
        <f>SUM(F32:AJ32)</f>
        <v>213300</v>
      </c>
      <c r="AL32" s="25">
        <f>AK56</f>
        <v>294500</v>
      </c>
      <c r="AS32" s="56"/>
      <c r="AT32" s="56"/>
      <c r="AU32" s="25"/>
    </row>
    <row r="33" spans="2:52" ht="14.1" customHeight="1" thickBot="1">
      <c r="B33" s="120"/>
      <c r="C33" s="57"/>
      <c r="D33" s="42" t="s">
        <v>14</v>
      </c>
      <c r="E33" s="43" t="s">
        <v>8</v>
      </c>
      <c r="F33" s="51">
        <f t="shared" ref="F33:W33" si="33">IF(F$27=1,IF(F$26=1,IF(F$28=1,$AQ27,$AQ28),IF(F$28=1,$AR27,$AR28)),0)</f>
        <v>4700</v>
      </c>
      <c r="G33" s="45">
        <f t="shared" si="33"/>
        <v>4700</v>
      </c>
      <c r="H33" s="45">
        <f t="shared" si="33"/>
        <v>4700</v>
      </c>
      <c r="I33" s="45">
        <f t="shared" si="33"/>
        <v>4700</v>
      </c>
      <c r="J33" s="45">
        <f t="shared" si="33"/>
        <v>11300</v>
      </c>
      <c r="K33" s="45">
        <f t="shared" si="33"/>
        <v>4700</v>
      </c>
      <c r="L33" s="45">
        <f t="shared" si="33"/>
        <v>4700</v>
      </c>
      <c r="M33" s="45">
        <f t="shared" si="33"/>
        <v>4700</v>
      </c>
      <c r="N33" s="45">
        <f t="shared" si="33"/>
        <v>4700</v>
      </c>
      <c r="O33" s="45">
        <f t="shared" si="33"/>
        <v>11200</v>
      </c>
      <c r="P33" s="45">
        <f t="shared" si="33"/>
        <v>11200</v>
      </c>
      <c r="Q33" s="45">
        <f t="shared" si="33"/>
        <v>26800</v>
      </c>
      <c r="R33" s="45">
        <f t="shared" si="33"/>
        <v>11200</v>
      </c>
      <c r="S33" s="45">
        <f t="shared" si="33"/>
        <v>11200</v>
      </c>
      <c r="T33" s="45">
        <f t="shared" si="33"/>
        <v>11200</v>
      </c>
      <c r="U33" s="45">
        <f t="shared" si="33"/>
        <v>11200</v>
      </c>
      <c r="V33" s="45">
        <f t="shared" si="33"/>
        <v>11200</v>
      </c>
      <c r="W33" s="45">
        <f t="shared" si="33"/>
        <v>11200</v>
      </c>
      <c r="X33" s="45">
        <f t="shared" ref="X33:AJ33" si="34">IF(X$27=1,IF(X$26=1,IF(X$28=1,$AQ27,$AQ28),IF(X$28=1,$AR27,$AR28)),0)</f>
        <v>26800</v>
      </c>
      <c r="Y33" s="45">
        <f t="shared" si="34"/>
        <v>26800</v>
      </c>
      <c r="Z33" s="45">
        <f t="shared" si="34"/>
        <v>11200</v>
      </c>
      <c r="AA33" s="45">
        <f t="shared" si="34"/>
        <v>11200</v>
      </c>
      <c r="AB33" s="45">
        <f t="shared" si="34"/>
        <v>11200</v>
      </c>
      <c r="AC33" s="45">
        <f t="shared" si="34"/>
        <v>4700</v>
      </c>
      <c r="AD33" s="45">
        <f t="shared" si="34"/>
        <v>4700</v>
      </c>
      <c r="AE33" s="45">
        <f t="shared" si="34"/>
        <v>11300</v>
      </c>
      <c r="AF33" s="45">
        <f t="shared" si="34"/>
        <v>4700</v>
      </c>
      <c r="AG33" s="45">
        <f t="shared" si="34"/>
        <v>4700</v>
      </c>
      <c r="AH33" s="45">
        <f t="shared" si="34"/>
        <v>4700</v>
      </c>
      <c r="AI33" s="45">
        <f t="shared" si="34"/>
        <v>4700</v>
      </c>
      <c r="AJ33" s="45">
        <f t="shared" si="34"/>
        <v>4700</v>
      </c>
      <c r="AK33" s="47">
        <f>SUM(F33:AJ33)</f>
        <v>296700</v>
      </c>
      <c r="AL33" s="25">
        <f>AK61</f>
        <v>813000</v>
      </c>
      <c r="AS33" s="56"/>
      <c r="AT33" s="56"/>
      <c r="AU33" s="25"/>
    </row>
    <row r="34" spans="2:52" ht="14.1" customHeight="1">
      <c r="B34" s="100" t="s">
        <v>37</v>
      </c>
      <c r="C34" s="103" t="s">
        <v>3</v>
      </c>
      <c r="D34" s="104"/>
      <c r="E34" s="105"/>
      <c r="F34" s="84">
        <v>1</v>
      </c>
      <c r="G34" s="14">
        <v>0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  <c r="M34" s="14">
        <v>1</v>
      </c>
      <c r="N34" s="14">
        <v>0</v>
      </c>
      <c r="O34" s="14">
        <v>1</v>
      </c>
      <c r="P34" s="14">
        <v>0</v>
      </c>
      <c r="Q34" s="14">
        <v>1</v>
      </c>
      <c r="R34" s="14">
        <v>1</v>
      </c>
      <c r="S34" s="14">
        <v>1</v>
      </c>
      <c r="T34" s="14">
        <v>1</v>
      </c>
      <c r="U34" s="14">
        <v>0</v>
      </c>
      <c r="V34" s="14">
        <v>1</v>
      </c>
      <c r="W34" s="14">
        <v>1</v>
      </c>
      <c r="X34" s="14">
        <v>1</v>
      </c>
      <c r="Y34" s="14">
        <v>1</v>
      </c>
      <c r="Z34" s="14">
        <v>1</v>
      </c>
      <c r="AA34" s="14">
        <v>1</v>
      </c>
      <c r="AB34" s="14">
        <v>0</v>
      </c>
      <c r="AC34" s="14">
        <v>1</v>
      </c>
      <c r="AD34" s="14">
        <v>1</v>
      </c>
      <c r="AE34" s="14">
        <v>1</v>
      </c>
      <c r="AF34" s="14">
        <v>1</v>
      </c>
      <c r="AG34" s="14">
        <v>1</v>
      </c>
      <c r="AH34" s="14">
        <v>1</v>
      </c>
      <c r="AI34" s="14">
        <v>0</v>
      </c>
      <c r="AJ34" s="14">
        <v>1</v>
      </c>
      <c r="AK34" s="16">
        <f>COUNTIF(F34:AJ34,1)</f>
        <v>25</v>
      </c>
      <c r="AL34" s="25">
        <f>AK62</f>
        <v>363400</v>
      </c>
      <c r="AN34" s="88" t="s">
        <v>49</v>
      </c>
      <c r="AO34" s="2" t="s">
        <v>17</v>
      </c>
      <c r="AP34" s="2" t="s">
        <v>9</v>
      </c>
      <c r="AQ34" s="2" t="s">
        <v>10</v>
      </c>
      <c r="AR34" s="2" t="s">
        <v>11</v>
      </c>
      <c r="AS34" s="56"/>
      <c r="AT34" s="56"/>
      <c r="AU34" s="25"/>
      <c r="AV34" s="88" t="s">
        <v>49</v>
      </c>
      <c r="AW34" s="2" t="s">
        <v>17</v>
      </c>
      <c r="AX34" s="2" t="s">
        <v>9</v>
      </c>
      <c r="AY34" s="2" t="s">
        <v>10</v>
      </c>
      <c r="AZ34" s="2" t="s">
        <v>11</v>
      </c>
    </row>
    <row r="35" spans="2:52" ht="14.1" customHeight="1">
      <c r="B35" s="119"/>
      <c r="C35" s="106" t="s">
        <v>4</v>
      </c>
      <c r="D35" s="99"/>
      <c r="E35" s="107"/>
      <c r="F35" s="18">
        <v>1</v>
      </c>
      <c r="G35" s="19">
        <v>1</v>
      </c>
      <c r="H35" s="19">
        <v>1</v>
      </c>
      <c r="I35" s="19">
        <v>1</v>
      </c>
      <c r="J35" s="19">
        <v>1</v>
      </c>
      <c r="K35" s="19">
        <v>1</v>
      </c>
      <c r="L35" s="19">
        <v>1</v>
      </c>
      <c r="M35" s="19">
        <v>1</v>
      </c>
      <c r="N35" s="19">
        <v>1</v>
      </c>
      <c r="O35" s="19">
        <v>1</v>
      </c>
      <c r="P35" s="19">
        <v>1</v>
      </c>
      <c r="Q35" s="19">
        <v>1</v>
      </c>
      <c r="R35" s="19">
        <v>1</v>
      </c>
      <c r="S35" s="19">
        <v>1</v>
      </c>
      <c r="T35" s="19">
        <v>1</v>
      </c>
      <c r="U35" s="19">
        <v>1</v>
      </c>
      <c r="V35" s="19">
        <v>1</v>
      </c>
      <c r="W35" s="19">
        <v>1</v>
      </c>
      <c r="X35" s="19">
        <v>1</v>
      </c>
      <c r="Y35" s="19">
        <v>1</v>
      </c>
      <c r="Z35" s="19">
        <v>1</v>
      </c>
      <c r="AA35" s="19">
        <v>1</v>
      </c>
      <c r="AB35" s="19">
        <v>1</v>
      </c>
      <c r="AC35" s="19">
        <v>1</v>
      </c>
      <c r="AD35" s="19">
        <v>1</v>
      </c>
      <c r="AE35" s="19">
        <v>1</v>
      </c>
      <c r="AF35" s="19">
        <v>1</v>
      </c>
      <c r="AG35" s="19">
        <v>1</v>
      </c>
      <c r="AH35" s="19">
        <v>1</v>
      </c>
      <c r="AI35" s="19">
        <v>1</v>
      </c>
      <c r="AJ35" s="19">
        <v>1</v>
      </c>
      <c r="AK35" s="21">
        <f>COUNTIF(F35:AJ35,1)</f>
        <v>31</v>
      </c>
      <c r="AL35" s="25">
        <f>AK63</f>
        <v>449600</v>
      </c>
      <c r="AN35" s="2" t="s">
        <v>13</v>
      </c>
      <c r="AO35" s="5">
        <f t="shared" ref="AO35:AR38" si="35">ROUND((1-$D$4)*AW35,-2)</f>
        <v>1400</v>
      </c>
      <c r="AP35" s="5">
        <f t="shared" si="35"/>
        <v>5200</v>
      </c>
      <c r="AQ35" s="5">
        <f t="shared" si="35"/>
        <v>4700</v>
      </c>
      <c r="AR35" s="5">
        <f t="shared" si="35"/>
        <v>11300</v>
      </c>
      <c r="AV35" s="2" t="s">
        <v>13</v>
      </c>
      <c r="AW35" s="3">
        <v>4380</v>
      </c>
      <c r="AX35" s="3">
        <v>16060</v>
      </c>
      <c r="AY35" s="3">
        <v>14600</v>
      </c>
      <c r="AZ35" s="3">
        <v>35040</v>
      </c>
    </row>
    <row r="36" spans="2:52" ht="14.1" customHeight="1">
      <c r="B36" s="119"/>
      <c r="C36" s="106" t="s">
        <v>5</v>
      </c>
      <c r="D36" s="108"/>
      <c r="E36" s="22" t="s">
        <v>6</v>
      </c>
      <c r="F36" s="18">
        <v>1</v>
      </c>
      <c r="G36" s="19">
        <v>1</v>
      </c>
      <c r="H36" s="19">
        <v>1</v>
      </c>
      <c r="I36" s="19">
        <v>1</v>
      </c>
      <c r="J36" s="19">
        <v>1</v>
      </c>
      <c r="K36" s="19">
        <v>1</v>
      </c>
      <c r="L36" s="19">
        <v>1</v>
      </c>
      <c r="M36" s="19">
        <v>1</v>
      </c>
      <c r="N36" s="19">
        <v>1</v>
      </c>
      <c r="O36" s="19">
        <v>1</v>
      </c>
      <c r="P36" s="19">
        <v>1</v>
      </c>
      <c r="Q36" s="19">
        <v>1</v>
      </c>
      <c r="R36" s="19">
        <v>1</v>
      </c>
      <c r="S36" s="19">
        <v>1</v>
      </c>
      <c r="T36" s="19">
        <v>2</v>
      </c>
      <c r="U36" s="19">
        <v>2</v>
      </c>
      <c r="V36" s="19">
        <v>2</v>
      </c>
      <c r="W36" s="19">
        <v>2</v>
      </c>
      <c r="X36" s="19">
        <v>2</v>
      </c>
      <c r="Y36" s="19">
        <v>2</v>
      </c>
      <c r="Z36" s="19">
        <v>2</v>
      </c>
      <c r="AA36" s="19">
        <v>2</v>
      </c>
      <c r="AB36" s="19">
        <v>2</v>
      </c>
      <c r="AC36" s="19">
        <v>2</v>
      </c>
      <c r="AD36" s="19">
        <v>2</v>
      </c>
      <c r="AE36" s="19">
        <v>2</v>
      </c>
      <c r="AF36" s="19">
        <v>2</v>
      </c>
      <c r="AG36" s="19">
        <v>1</v>
      </c>
      <c r="AH36" s="19">
        <v>1</v>
      </c>
      <c r="AI36" s="19">
        <v>1</v>
      </c>
      <c r="AJ36" s="19">
        <v>1</v>
      </c>
      <c r="AK36" s="21">
        <f>COUNTIF(F36:AJ36,1)</f>
        <v>18</v>
      </c>
      <c r="AL36" s="93">
        <f>AK68</f>
        <v>606300</v>
      </c>
      <c r="AN36" s="2" t="s">
        <v>15</v>
      </c>
      <c r="AO36" s="5">
        <f t="shared" si="35"/>
        <v>3400</v>
      </c>
      <c r="AP36" s="5">
        <f t="shared" si="35"/>
        <v>12300</v>
      </c>
      <c r="AQ36" s="5">
        <f t="shared" si="35"/>
        <v>11200</v>
      </c>
      <c r="AR36" s="5">
        <f t="shared" si="35"/>
        <v>26800</v>
      </c>
      <c r="AV36" s="2" t="s">
        <v>15</v>
      </c>
      <c r="AW36" s="3">
        <v>10380</v>
      </c>
      <c r="AX36" s="3">
        <v>38060</v>
      </c>
      <c r="AY36" s="3">
        <v>34600</v>
      </c>
      <c r="AZ36" s="3">
        <v>83040</v>
      </c>
    </row>
    <row r="37" spans="2:52" ht="14.1" customHeight="1">
      <c r="B37" s="119"/>
      <c r="C37" s="117"/>
      <c r="D37" s="118"/>
      <c r="E37" s="26"/>
      <c r="F37" s="27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58"/>
      <c r="AK37" s="24"/>
      <c r="AL37" s="93">
        <f>AK69</f>
        <v>260900</v>
      </c>
      <c r="AN37" s="2" t="s">
        <v>33</v>
      </c>
      <c r="AO37" s="5">
        <f t="shared" si="35"/>
        <v>3400</v>
      </c>
      <c r="AP37" s="5">
        <f t="shared" si="35"/>
        <v>10500</v>
      </c>
      <c r="AQ37" s="5">
        <f t="shared" si="35"/>
        <v>6000</v>
      </c>
      <c r="AR37" s="5">
        <f t="shared" si="35"/>
        <v>0</v>
      </c>
      <c r="AV37" s="2" t="s">
        <v>33</v>
      </c>
      <c r="AW37" s="5">
        <v>10380</v>
      </c>
      <c r="AX37" s="5">
        <v>32460</v>
      </c>
      <c r="AY37" s="5">
        <v>18600</v>
      </c>
      <c r="AZ37" s="4"/>
    </row>
    <row r="38" spans="2:52" ht="14.1" customHeight="1">
      <c r="B38" s="119"/>
      <c r="C38" s="31" t="s">
        <v>7</v>
      </c>
      <c r="D38" s="32"/>
      <c r="E38" s="33" t="s">
        <v>8</v>
      </c>
      <c r="F38" s="48">
        <f>F39+F40+F41</f>
        <v>11300</v>
      </c>
      <c r="G38" s="35">
        <f t="shared" ref="G38:AJ38" si="36">G39+G40+G41</f>
        <v>11300</v>
      </c>
      <c r="H38" s="34">
        <f t="shared" si="36"/>
        <v>11300</v>
      </c>
      <c r="I38" s="34">
        <f t="shared" si="36"/>
        <v>11300</v>
      </c>
      <c r="J38" s="34">
        <f t="shared" si="36"/>
        <v>11300</v>
      </c>
      <c r="K38" s="34">
        <f t="shared" si="36"/>
        <v>11300</v>
      </c>
      <c r="L38" s="34">
        <f t="shared" si="36"/>
        <v>11300</v>
      </c>
      <c r="M38" s="34">
        <f t="shared" ref="M38:N38" si="37">M39+M40+M41</f>
        <v>11300</v>
      </c>
      <c r="N38" s="34">
        <f t="shared" si="37"/>
        <v>11300</v>
      </c>
      <c r="O38" s="34">
        <f t="shared" si="36"/>
        <v>11300</v>
      </c>
      <c r="P38" s="34">
        <f t="shared" si="36"/>
        <v>11300</v>
      </c>
      <c r="Q38" s="34">
        <f t="shared" si="36"/>
        <v>11300</v>
      </c>
      <c r="R38" s="34">
        <f t="shared" si="36"/>
        <v>11300</v>
      </c>
      <c r="S38" s="34">
        <f t="shared" si="36"/>
        <v>11300</v>
      </c>
      <c r="T38" s="34">
        <f t="shared" si="36"/>
        <v>26900</v>
      </c>
      <c r="U38" s="34">
        <f t="shared" si="36"/>
        <v>26800</v>
      </c>
      <c r="V38" s="34">
        <f t="shared" si="36"/>
        <v>26900</v>
      </c>
      <c r="W38" s="34">
        <f t="shared" si="36"/>
        <v>26900</v>
      </c>
      <c r="X38" s="34">
        <f t="shared" si="36"/>
        <v>26900</v>
      </c>
      <c r="Y38" s="34">
        <f t="shared" si="36"/>
        <v>26900</v>
      </c>
      <c r="Z38" s="34">
        <f t="shared" si="36"/>
        <v>26900</v>
      </c>
      <c r="AA38" s="34">
        <f t="shared" si="36"/>
        <v>26900</v>
      </c>
      <c r="AB38" s="34">
        <f t="shared" si="36"/>
        <v>26800</v>
      </c>
      <c r="AC38" s="34">
        <f t="shared" si="36"/>
        <v>26900</v>
      </c>
      <c r="AD38" s="34">
        <f t="shared" si="36"/>
        <v>26900</v>
      </c>
      <c r="AE38" s="34">
        <f t="shared" si="36"/>
        <v>26900</v>
      </c>
      <c r="AF38" s="34">
        <f t="shared" si="36"/>
        <v>26900</v>
      </c>
      <c r="AG38" s="34">
        <f t="shared" si="36"/>
        <v>11300</v>
      </c>
      <c r="AH38" s="34">
        <f t="shared" ref="AH38:AI38" si="38">AH39+AH40+AH41</f>
        <v>11300</v>
      </c>
      <c r="AI38" s="34">
        <f t="shared" si="38"/>
        <v>11300</v>
      </c>
      <c r="AJ38" s="59">
        <f t="shared" si="36"/>
        <v>11300</v>
      </c>
      <c r="AK38" s="37">
        <f>SUM(F38:AJ38)</f>
        <v>552900</v>
      </c>
      <c r="AL38" s="93">
        <f>AK70</f>
        <v>345400</v>
      </c>
      <c r="AM38" s="25"/>
      <c r="AN38" s="2" t="s">
        <v>34</v>
      </c>
      <c r="AO38" s="5">
        <f t="shared" si="35"/>
        <v>1400</v>
      </c>
      <c r="AP38" s="5">
        <f t="shared" si="35"/>
        <v>5200</v>
      </c>
      <c r="AQ38" s="5">
        <f t="shared" si="35"/>
        <v>7800</v>
      </c>
      <c r="AR38" s="5">
        <f t="shared" si="35"/>
        <v>0</v>
      </c>
      <c r="AV38" s="2" t="s">
        <v>34</v>
      </c>
      <c r="AW38" s="5">
        <v>4380</v>
      </c>
      <c r="AX38" s="5">
        <v>16060</v>
      </c>
      <c r="AY38" s="5">
        <v>24200</v>
      </c>
      <c r="AZ38" s="4"/>
    </row>
    <row r="39" spans="2:52" ht="14.1" customHeight="1">
      <c r="B39" s="119"/>
      <c r="C39" s="53"/>
      <c r="D39" s="54" t="s">
        <v>16</v>
      </c>
      <c r="E39" s="22" t="s">
        <v>8</v>
      </c>
      <c r="F39" s="49">
        <f t="shared" ref="F39:M39" si="39">IF(F$35=1,IF(F$34=1,IF(F$36=1,($AO35),($AO36)),0),0)</f>
        <v>1400</v>
      </c>
      <c r="G39" s="50">
        <f t="shared" si="39"/>
        <v>0</v>
      </c>
      <c r="H39" s="50">
        <f t="shared" si="39"/>
        <v>1400</v>
      </c>
      <c r="I39" s="50">
        <f t="shared" si="39"/>
        <v>1400</v>
      </c>
      <c r="J39" s="50">
        <f t="shared" si="39"/>
        <v>1400</v>
      </c>
      <c r="K39" s="50">
        <f t="shared" si="39"/>
        <v>1400</v>
      </c>
      <c r="L39" s="50">
        <f t="shared" si="39"/>
        <v>1400</v>
      </c>
      <c r="M39" s="50">
        <f t="shared" si="39"/>
        <v>1400</v>
      </c>
      <c r="N39" s="50">
        <f t="shared" ref="N39:AJ39" si="40">IF(N$35=1,IF(N$34=1,IF(N$36=1,($AO35),($AO36)),0),0)</f>
        <v>0</v>
      </c>
      <c r="O39" s="50">
        <f t="shared" si="40"/>
        <v>1400</v>
      </c>
      <c r="P39" s="50">
        <f t="shared" si="40"/>
        <v>0</v>
      </c>
      <c r="Q39" s="50">
        <f t="shared" si="40"/>
        <v>1400</v>
      </c>
      <c r="R39" s="50">
        <f t="shared" si="40"/>
        <v>1400</v>
      </c>
      <c r="S39" s="50">
        <f t="shared" si="40"/>
        <v>1400</v>
      </c>
      <c r="T39" s="50">
        <f t="shared" si="40"/>
        <v>3400</v>
      </c>
      <c r="U39" s="50">
        <f t="shared" si="40"/>
        <v>0</v>
      </c>
      <c r="V39" s="50">
        <f t="shared" si="40"/>
        <v>3400</v>
      </c>
      <c r="W39" s="50">
        <f t="shared" si="40"/>
        <v>3400</v>
      </c>
      <c r="X39" s="50">
        <f t="shared" si="40"/>
        <v>3400</v>
      </c>
      <c r="Y39" s="50">
        <f t="shared" si="40"/>
        <v>3400</v>
      </c>
      <c r="Z39" s="50">
        <f t="shared" si="40"/>
        <v>3400</v>
      </c>
      <c r="AA39" s="50">
        <f t="shared" si="40"/>
        <v>3400</v>
      </c>
      <c r="AB39" s="50">
        <f t="shared" si="40"/>
        <v>0</v>
      </c>
      <c r="AC39" s="50">
        <f t="shared" si="40"/>
        <v>3400</v>
      </c>
      <c r="AD39" s="50">
        <f t="shared" si="40"/>
        <v>3400</v>
      </c>
      <c r="AE39" s="50">
        <f t="shared" si="40"/>
        <v>3400</v>
      </c>
      <c r="AF39" s="50">
        <f t="shared" si="40"/>
        <v>3400</v>
      </c>
      <c r="AG39" s="50">
        <f t="shared" si="40"/>
        <v>1400</v>
      </c>
      <c r="AH39" s="50">
        <f t="shared" si="40"/>
        <v>1400</v>
      </c>
      <c r="AI39" s="50">
        <f t="shared" si="40"/>
        <v>0</v>
      </c>
      <c r="AJ39" s="50">
        <f t="shared" si="40"/>
        <v>1400</v>
      </c>
      <c r="AK39" s="40">
        <f>SUM(F39:AJ39)</f>
        <v>57000</v>
      </c>
      <c r="AL39" s="93">
        <f>AK75</f>
        <v>653100</v>
      </c>
      <c r="AS39" s="55"/>
      <c r="AT39" s="55"/>
    </row>
    <row r="40" spans="2:52" ht="14.1" customHeight="1">
      <c r="B40" s="119"/>
      <c r="C40" s="53"/>
      <c r="D40" s="38" t="s">
        <v>18</v>
      </c>
      <c r="E40" s="22" t="s">
        <v>8</v>
      </c>
      <c r="F40" s="49">
        <f t="shared" ref="F40:M40" si="41">IF(F$35=1,IF(F$34=1,IF(F$36=1,($AP$35),($AP36)),0),0)</f>
        <v>5200</v>
      </c>
      <c r="G40" s="60">
        <f t="shared" si="41"/>
        <v>0</v>
      </c>
      <c r="H40" s="60">
        <f t="shared" si="41"/>
        <v>5200</v>
      </c>
      <c r="I40" s="60">
        <f t="shared" si="41"/>
        <v>5200</v>
      </c>
      <c r="J40" s="60">
        <f t="shared" si="41"/>
        <v>5200</v>
      </c>
      <c r="K40" s="60">
        <f t="shared" si="41"/>
        <v>5200</v>
      </c>
      <c r="L40" s="60">
        <f t="shared" si="41"/>
        <v>5200</v>
      </c>
      <c r="M40" s="60">
        <f t="shared" si="41"/>
        <v>5200</v>
      </c>
      <c r="N40" s="60">
        <f t="shared" ref="N40:AJ40" si="42">IF(N$35=1,IF(N$34=1,IF(N$36=1,($AP$35),($AP36)),0),0)</f>
        <v>0</v>
      </c>
      <c r="O40" s="60">
        <f t="shared" si="42"/>
        <v>5200</v>
      </c>
      <c r="P40" s="60">
        <f t="shared" si="42"/>
        <v>0</v>
      </c>
      <c r="Q40" s="60">
        <f t="shared" si="42"/>
        <v>5200</v>
      </c>
      <c r="R40" s="60">
        <f t="shared" si="42"/>
        <v>5200</v>
      </c>
      <c r="S40" s="60">
        <f t="shared" si="42"/>
        <v>5200</v>
      </c>
      <c r="T40" s="60">
        <f t="shared" si="42"/>
        <v>12300</v>
      </c>
      <c r="U40" s="60">
        <f t="shared" si="42"/>
        <v>0</v>
      </c>
      <c r="V40" s="60">
        <f t="shared" si="42"/>
        <v>12300</v>
      </c>
      <c r="W40" s="60">
        <f t="shared" si="42"/>
        <v>12300</v>
      </c>
      <c r="X40" s="60">
        <f t="shared" si="42"/>
        <v>12300</v>
      </c>
      <c r="Y40" s="60">
        <f t="shared" si="42"/>
        <v>12300</v>
      </c>
      <c r="Z40" s="60">
        <f t="shared" si="42"/>
        <v>12300</v>
      </c>
      <c r="AA40" s="60">
        <f t="shared" si="42"/>
        <v>12300</v>
      </c>
      <c r="AB40" s="60">
        <f t="shared" si="42"/>
        <v>0</v>
      </c>
      <c r="AC40" s="60">
        <f t="shared" si="42"/>
        <v>12300</v>
      </c>
      <c r="AD40" s="60">
        <f t="shared" si="42"/>
        <v>12300</v>
      </c>
      <c r="AE40" s="60">
        <f t="shared" si="42"/>
        <v>12300</v>
      </c>
      <c r="AF40" s="60">
        <f t="shared" si="42"/>
        <v>12300</v>
      </c>
      <c r="AG40" s="60">
        <f t="shared" si="42"/>
        <v>5200</v>
      </c>
      <c r="AH40" s="60">
        <f t="shared" si="42"/>
        <v>5200</v>
      </c>
      <c r="AI40" s="60">
        <f t="shared" si="42"/>
        <v>0</v>
      </c>
      <c r="AJ40" s="60">
        <f t="shared" si="42"/>
        <v>5200</v>
      </c>
      <c r="AK40" s="40">
        <f>SUM(F40:AJ40)</f>
        <v>208100</v>
      </c>
      <c r="AL40" s="93">
        <f>AK76</f>
        <v>272400</v>
      </c>
      <c r="AS40" s="56"/>
      <c r="AT40" s="56"/>
      <c r="AU40" s="25"/>
    </row>
    <row r="41" spans="2:52" ht="14.1" customHeight="1" thickBot="1">
      <c r="B41" s="120"/>
      <c r="C41" s="57"/>
      <c r="D41" s="42" t="s">
        <v>14</v>
      </c>
      <c r="E41" s="43" t="s">
        <v>8</v>
      </c>
      <c r="F41" s="51">
        <f t="shared" ref="F41:M41" si="43">IF(F$35=1,IF(F$34=1,IF(F$36=1,$AQ35,$AQ36),IF(F$36=1,$AR35,$AR36)),0)</f>
        <v>4700</v>
      </c>
      <c r="G41" s="61">
        <f t="shared" si="43"/>
        <v>11300</v>
      </c>
      <c r="H41" s="61">
        <f t="shared" si="43"/>
        <v>4700</v>
      </c>
      <c r="I41" s="61">
        <f t="shared" si="43"/>
        <v>4700</v>
      </c>
      <c r="J41" s="61">
        <f t="shared" si="43"/>
        <v>4700</v>
      </c>
      <c r="K41" s="61">
        <f t="shared" si="43"/>
        <v>4700</v>
      </c>
      <c r="L41" s="61">
        <f t="shared" si="43"/>
        <v>4700</v>
      </c>
      <c r="M41" s="61">
        <f t="shared" si="43"/>
        <v>4700</v>
      </c>
      <c r="N41" s="61">
        <f t="shared" ref="N41:AJ41" si="44">IF(N$35=1,IF(N$34=1,IF(N$36=1,$AQ35,$AQ36),IF(N$36=1,$AR35,$AR36)),0)</f>
        <v>11300</v>
      </c>
      <c r="O41" s="61">
        <f t="shared" si="44"/>
        <v>4700</v>
      </c>
      <c r="P41" s="61">
        <f t="shared" si="44"/>
        <v>11300</v>
      </c>
      <c r="Q41" s="61">
        <f t="shared" si="44"/>
        <v>4700</v>
      </c>
      <c r="R41" s="61">
        <f t="shared" si="44"/>
        <v>4700</v>
      </c>
      <c r="S41" s="61">
        <f t="shared" si="44"/>
        <v>4700</v>
      </c>
      <c r="T41" s="61">
        <f t="shared" si="44"/>
        <v>11200</v>
      </c>
      <c r="U41" s="61">
        <f t="shared" si="44"/>
        <v>26800</v>
      </c>
      <c r="V41" s="61">
        <f t="shared" si="44"/>
        <v>11200</v>
      </c>
      <c r="W41" s="61">
        <f t="shared" si="44"/>
        <v>11200</v>
      </c>
      <c r="X41" s="61">
        <f t="shared" si="44"/>
        <v>11200</v>
      </c>
      <c r="Y41" s="61">
        <f t="shared" si="44"/>
        <v>11200</v>
      </c>
      <c r="Z41" s="61">
        <f t="shared" si="44"/>
        <v>11200</v>
      </c>
      <c r="AA41" s="61">
        <f t="shared" si="44"/>
        <v>11200</v>
      </c>
      <c r="AB41" s="61">
        <f t="shared" si="44"/>
        <v>26800</v>
      </c>
      <c r="AC41" s="61">
        <f t="shared" si="44"/>
        <v>11200</v>
      </c>
      <c r="AD41" s="61">
        <f t="shared" si="44"/>
        <v>11200</v>
      </c>
      <c r="AE41" s="61">
        <f t="shared" si="44"/>
        <v>11200</v>
      </c>
      <c r="AF41" s="61">
        <f t="shared" si="44"/>
        <v>11200</v>
      </c>
      <c r="AG41" s="61">
        <f t="shared" si="44"/>
        <v>4700</v>
      </c>
      <c r="AH41" s="61">
        <f t="shared" si="44"/>
        <v>4700</v>
      </c>
      <c r="AI41" s="61">
        <f t="shared" si="44"/>
        <v>11300</v>
      </c>
      <c r="AJ41" s="61">
        <f t="shared" si="44"/>
        <v>4700</v>
      </c>
      <c r="AK41" s="47">
        <f>SUM(F41:AJ41)</f>
        <v>287800</v>
      </c>
      <c r="AL41" s="93">
        <f>AK77</f>
        <v>380700</v>
      </c>
      <c r="AS41" s="56"/>
      <c r="AT41" s="56"/>
      <c r="AU41" s="25"/>
    </row>
    <row r="42" spans="2:52" ht="14.1" customHeight="1">
      <c r="B42" s="100" t="s">
        <v>58</v>
      </c>
      <c r="C42" s="103" t="s">
        <v>3</v>
      </c>
      <c r="D42" s="104"/>
      <c r="E42" s="105"/>
      <c r="F42" s="84">
        <v>1</v>
      </c>
      <c r="G42" s="14">
        <v>1</v>
      </c>
      <c r="H42" s="14">
        <v>1</v>
      </c>
      <c r="I42" s="14">
        <v>1</v>
      </c>
      <c r="J42" s="14">
        <v>1</v>
      </c>
      <c r="K42" s="14">
        <v>0</v>
      </c>
      <c r="L42" s="14">
        <v>1</v>
      </c>
      <c r="M42" s="14">
        <v>1</v>
      </c>
      <c r="N42" s="14">
        <v>1</v>
      </c>
      <c r="O42" s="14">
        <v>1</v>
      </c>
      <c r="P42" s="14">
        <v>1</v>
      </c>
      <c r="Q42" s="14">
        <v>1</v>
      </c>
      <c r="R42" s="14">
        <v>0</v>
      </c>
      <c r="S42" s="14">
        <v>1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0</v>
      </c>
      <c r="Z42" s="14">
        <v>0</v>
      </c>
      <c r="AA42" s="14">
        <v>0</v>
      </c>
      <c r="AB42" s="14">
        <v>0</v>
      </c>
      <c r="AC42" s="14">
        <v>1</v>
      </c>
      <c r="AD42" s="14">
        <v>1</v>
      </c>
      <c r="AE42" s="14">
        <v>1</v>
      </c>
      <c r="AF42" s="14">
        <v>0</v>
      </c>
      <c r="AG42" s="14">
        <v>1</v>
      </c>
      <c r="AH42" s="14">
        <v>1</v>
      </c>
      <c r="AI42" s="14">
        <v>1</v>
      </c>
      <c r="AJ42" s="15"/>
      <c r="AK42" s="16">
        <f>COUNTIF(F42:AI42,1)</f>
        <v>23</v>
      </c>
      <c r="AL42" s="93">
        <f>AK82</f>
        <v>103700</v>
      </c>
      <c r="AN42" s="88" t="s">
        <v>48</v>
      </c>
      <c r="AO42" s="2" t="s">
        <v>17</v>
      </c>
      <c r="AP42" s="2" t="s">
        <v>9</v>
      </c>
      <c r="AQ42" s="2" t="s">
        <v>10</v>
      </c>
      <c r="AR42" s="2" t="s">
        <v>11</v>
      </c>
      <c r="AV42" s="88" t="s">
        <v>48</v>
      </c>
      <c r="AW42" s="2" t="s">
        <v>17</v>
      </c>
      <c r="AX42" s="2" t="s">
        <v>9</v>
      </c>
      <c r="AY42" s="2" t="s">
        <v>10</v>
      </c>
      <c r="AZ42" s="2" t="s">
        <v>11</v>
      </c>
    </row>
    <row r="43" spans="2:52" ht="14.1" customHeight="1">
      <c r="B43" s="119"/>
      <c r="C43" s="106" t="s">
        <v>4</v>
      </c>
      <c r="D43" s="99"/>
      <c r="E43" s="107"/>
      <c r="F43" s="18">
        <v>1</v>
      </c>
      <c r="G43" s="19">
        <v>1</v>
      </c>
      <c r="H43" s="19">
        <v>1</v>
      </c>
      <c r="I43" s="19">
        <v>1</v>
      </c>
      <c r="J43" s="19">
        <v>1</v>
      </c>
      <c r="K43" s="19">
        <v>1</v>
      </c>
      <c r="L43" s="19">
        <v>1</v>
      </c>
      <c r="M43" s="19">
        <v>1</v>
      </c>
      <c r="N43" s="19">
        <v>1</v>
      </c>
      <c r="O43" s="19">
        <v>1</v>
      </c>
      <c r="P43" s="19">
        <v>1</v>
      </c>
      <c r="Q43" s="19">
        <v>1</v>
      </c>
      <c r="R43" s="19">
        <v>1</v>
      </c>
      <c r="S43" s="19">
        <v>1</v>
      </c>
      <c r="T43" s="19">
        <v>1</v>
      </c>
      <c r="U43" s="19">
        <v>1</v>
      </c>
      <c r="V43" s="19">
        <v>1</v>
      </c>
      <c r="W43" s="19">
        <v>1</v>
      </c>
      <c r="X43" s="19">
        <v>1</v>
      </c>
      <c r="Y43" s="19">
        <v>1</v>
      </c>
      <c r="Z43" s="19">
        <v>1</v>
      </c>
      <c r="AA43" s="19">
        <v>1</v>
      </c>
      <c r="AB43" s="19">
        <v>1</v>
      </c>
      <c r="AC43" s="19">
        <v>1</v>
      </c>
      <c r="AD43" s="19">
        <v>1</v>
      </c>
      <c r="AE43" s="19">
        <v>1</v>
      </c>
      <c r="AF43" s="19">
        <v>1</v>
      </c>
      <c r="AG43" s="19">
        <v>1</v>
      </c>
      <c r="AH43" s="19">
        <v>1</v>
      </c>
      <c r="AI43" s="19">
        <v>1</v>
      </c>
      <c r="AJ43" s="20"/>
      <c r="AK43" s="21">
        <f>COUNTIF(F43:AI43,1)</f>
        <v>30</v>
      </c>
      <c r="AL43" s="93">
        <f>AK83</f>
        <v>46900</v>
      </c>
      <c r="AN43" s="2" t="s">
        <v>13</v>
      </c>
      <c r="AO43" s="5">
        <f t="shared" ref="AO43:AR46" si="45">ROUND((1-$D$4)*AW43,-2)</f>
        <v>1400</v>
      </c>
      <c r="AP43" s="5">
        <f t="shared" si="45"/>
        <v>5200</v>
      </c>
      <c r="AQ43" s="5">
        <f t="shared" si="45"/>
        <v>4700</v>
      </c>
      <c r="AR43" s="5">
        <f t="shared" si="45"/>
        <v>11300</v>
      </c>
      <c r="AV43" s="2" t="s">
        <v>13</v>
      </c>
      <c r="AW43" s="3">
        <v>4380</v>
      </c>
      <c r="AX43" s="3">
        <v>16060</v>
      </c>
      <c r="AY43" s="3">
        <v>14600</v>
      </c>
      <c r="AZ43" s="3">
        <v>35040</v>
      </c>
    </row>
    <row r="44" spans="2:52" ht="14.1" customHeight="1">
      <c r="B44" s="119"/>
      <c r="C44" s="106" t="s">
        <v>5</v>
      </c>
      <c r="D44" s="108"/>
      <c r="E44" s="22" t="s">
        <v>6</v>
      </c>
      <c r="F44" s="18">
        <v>1</v>
      </c>
      <c r="G44" s="19">
        <v>1</v>
      </c>
      <c r="H44" s="19">
        <v>1</v>
      </c>
      <c r="I44" s="19">
        <v>1</v>
      </c>
      <c r="J44" s="19">
        <v>1</v>
      </c>
      <c r="K44" s="19">
        <v>1</v>
      </c>
      <c r="L44" s="19">
        <v>1</v>
      </c>
      <c r="M44" s="19">
        <v>1</v>
      </c>
      <c r="N44" s="19">
        <v>1</v>
      </c>
      <c r="O44" s="19">
        <v>1</v>
      </c>
      <c r="P44" s="19">
        <v>1</v>
      </c>
      <c r="Q44" s="19">
        <v>1</v>
      </c>
      <c r="R44" s="19">
        <v>1</v>
      </c>
      <c r="S44" s="19">
        <v>1</v>
      </c>
      <c r="T44" s="19">
        <v>1</v>
      </c>
      <c r="U44" s="19">
        <v>1</v>
      </c>
      <c r="V44" s="19">
        <v>1</v>
      </c>
      <c r="W44" s="19">
        <v>1</v>
      </c>
      <c r="X44" s="19">
        <v>2</v>
      </c>
      <c r="Y44" s="19">
        <v>2</v>
      </c>
      <c r="Z44" s="19">
        <v>2</v>
      </c>
      <c r="AA44" s="19">
        <v>2</v>
      </c>
      <c r="AB44" s="19">
        <v>2</v>
      </c>
      <c r="AC44" s="19">
        <v>2</v>
      </c>
      <c r="AD44" s="19">
        <v>2</v>
      </c>
      <c r="AE44" s="19">
        <v>2</v>
      </c>
      <c r="AF44" s="19">
        <v>2</v>
      </c>
      <c r="AG44" s="19">
        <v>2</v>
      </c>
      <c r="AH44" s="19">
        <v>2</v>
      </c>
      <c r="AI44" s="19">
        <v>2</v>
      </c>
      <c r="AJ44" s="23"/>
      <c r="AK44" s="21">
        <f>COUNTIF(F44:AI44,1)</f>
        <v>18</v>
      </c>
      <c r="AL44" s="93">
        <f>AK84</f>
        <v>56800</v>
      </c>
      <c r="AN44" s="2" t="s">
        <v>15</v>
      </c>
      <c r="AO44" s="5">
        <f t="shared" si="45"/>
        <v>3400</v>
      </c>
      <c r="AP44" s="5">
        <f t="shared" si="45"/>
        <v>12300</v>
      </c>
      <c r="AQ44" s="5">
        <f t="shared" si="45"/>
        <v>11200</v>
      </c>
      <c r="AR44" s="5">
        <f t="shared" si="45"/>
        <v>26800</v>
      </c>
      <c r="AV44" s="2" t="s">
        <v>15</v>
      </c>
      <c r="AW44" s="3">
        <v>10380</v>
      </c>
      <c r="AX44" s="3">
        <v>38060</v>
      </c>
      <c r="AY44" s="3">
        <v>34600</v>
      </c>
      <c r="AZ44" s="3">
        <v>83040</v>
      </c>
    </row>
    <row r="45" spans="2:52" ht="14.1" customHeight="1">
      <c r="B45" s="119"/>
      <c r="C45" s="117"/>
      <c r="D45" s="118"/>
      <c r="E45" s="26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9"/>
      <c r="AK45" s="24"/>
      <c r="AL45" s="93">
        <f>AK89</f>
        <v>699800</v>
      </c>
      <c r="AN45" s="2" t="s">
        <v>33</v>
      </c>
      <c r="AO45" s="5">
        <f t="shared" si="45"/>
        <v>0</v>
      </c>
      <c r="AP45" s="5">
        <f t="shared" si="45"/>
        <v>0</v>
      </c>
      <c r="AQ45" s="5">
        <f t="shared" si="45"/>
        <v>0</v>
      </c>
      <c r="AR45" s="5">
        <f t="shared" si="45"/>
        <v>0</v>
      </c>
      <c r="AV45" s="2" t="s">
        <v>33</v>
      </c>
      <c r="AW45" s="5"/>
      <c r="AX45" s="5"/>
      <c r="AY45" s="5"/>
      <c r="AZ45" s="4"/>
    </row>
    <row r="46" spans="2:52" ht="14.1" customHeight="1">
      <c r="B46" s="119"/>
      <c r="C46" s="31" t="s">
        <v>7</v>
      </c>
      <c r="D46" s="32"/>
      <c r="E46" s="33" t="s">
        <v>8</v>
      </c>
      <c r="F46" s="85">
        <f>F47+F48+F49</f>
        <v>11300</v>
      </c>
      <c r="G46" s="34">
        <f t="shared" ref="G46:AH46" si="46">G47+G48+G49</f>
        <v>11300</v>
      </c>
      <c r="H46" s="34">
        <f t="shared" si="46"/>
        <v>11300</v>
      </c>
      <c r="I46" s="34">
        <f t="shared" si="46"/>
        <v>11300</v>
      </c>
      <c r="J46" s="34">
        <f t="shared" si="46"/>
        <v>11300</v>
      </c>
      <c r="K46" s="34">
        <f t="shared" si="46"/>
        <v>11300</v>
      </c>
      <c r="L46" s="34">
        <f t="shared" si="46"/>
        <v>11300</v>
      </c>
      <c r="M46" s="34">
        <f t="shared" si="46"/>
        <v>11300</v>
      </c>
      <c r="N46" s="34">
        <f t="shared" si="46"/>
        <v>11300</v>
      </c>
      <c r="O46" s="34">
        <f t="shared" si="46"/>
        <v>11300</v>
      </c>
      <c r="P46" s="34">
        <f t="shared" si="46"/>
        <v>11300</v>
      </c>
      <c r="Q46" s="34">
        <f t="shared" si="46"/>
        <v>11300</v>
      </c>
      <c r="R46" s="34">
        <f t="shared" si="46"/>
        <v>11300</v>
      </c>
      <c r="S46" s="34">
        <f t="shared" si="46"/>
        <v>11300</v>
      </c>
      <c r="T46" s="34">
        <f t="shared" si="46"/>
        <v>11300</v>
      </c>
      <c r="U46" s="34">
        <f t="shared" si="46"/>
        <v>11300</v>
      </c>
      <c r="V46" s="34">
        <f t="shared" si="46"/>
        <v>11300</v>
      </c>
      <c r="W46" s="34">
        <f t="shared" si="46"/>
        <v>11300</v>
      </c>
      <c r="X46" s="34">
        <f t="shared" ref="X46:AB46" si="47">X47+X48+X49</f>
        <v>26900</v>
      </c>
      <c r="Y46" s="34">
        <f t="shared" si="47"/>
        <v>26800</v>
      </c>
      <c r="Z46" s="34">
        <f t="shared" si="47"/>
        <v>26800</v>
      </c>
      <c r="AA46" s="34">
        <f t="shared" si="47"/>
        <v>26800</v>
      </c>
      <c r="AB46" s="34">
        <f t="shared" si="47"/>
        <v>26800</v>
      </c>
      <c r="AC46" s="34">
        <f t="shared" si="46"/>
        <v>26900</v>
      </c>
      <c r="AD46" s="34">
        <f t="shared" si="46"/>
        <v>26900</v>
      </c>
      <c r="AE46" s="34">
        <f t="shared" si="46"/>
        <v>26900</v>
      </c>
      <c r="AF46" s="34">
        <f t="shared" si="46"/>
        <v>26800</v>
      </c>
      <c r="AG46" s="34">
        <f t="shared" si="46"/>
        <v>26900</v>
      </c>
      <c r="AH46" s="34">
        <f t="shared" si="46"/>
        <v>26900</v>
      </c>
      <c r="AI46" s="34">
        <f>AI47+AI48+AI49</f>
        <v>26900</v>
      </c>
      <c r="AJ46" s="62"/>
      <c r="AK46" s="37">
        <f>SUM(F46:AJ46)</f>
        <v>525700</v>
      </c>
      <c r="AL46" s="93">
        <f>AK90</f>
        <v>338000</v>
      </c>
      <c r="AM46" s="25"/>
      <c r="AN46" s="2" t="s">
        <v>34</v>
      </c>
      <c r="AO46" s="5">
        <f t="shared" si="45"/>
        <v>1400</v>
      </c>
      <c r="AP46" s="5">
        <f t="shared" si="45"/>
        <v>5200</v>
      </c>
      <c r="AQ46" s="5">
        <f t="shared" si="45"/>
        <v>7800</v>
      </c>
      <c r="AR46" s="5">
        <f t="shared" si="45"/>
        <v>0</v>
      </c>
      <c r="AV46" s="2" t="s">
        <v>34</v>
      </c>
      <c r="AW46" s="5">
        <v>4380</v>
      </c>
      <c r="AX46" s="5">
        <v>16060</v>
      </c>
      <c r="AY46" s="5">
        <v>24200</v>
      </c>
      <c r="AZ46" s="4"/>
    </row>
    <row r="47" spans="2:52" ht="14.1" customHeight="1">
      <c r="B47" s="119"/>
      <c r="C47" s="53"/>
      <c r="D47" s="54" t="s">
        <v>16</v>
      </c>
      <c r="E47" s="22" t="s">
        <v>8</v>
      </c>
      <c r="F47" s="86">
        <f t="shared" ref="F47:X47" si="48">IF(F$43=1,IF(F$42=1,IF(F$44=1,($AO43),($AO44)),0),0)</f>
        <v>1400</v>
      </c>
      <c r="G47" s="39">
        <f t="shared" si="48"/>
        <v>1400</v>
      </c>
      <c r="H47" s="39">
        <f t="shared" si="48"/>
        <v>1400</v>
      </c>
      <c r="I47" s="39">
        <f t="shared" si="48"/>
        <v>1400</v>
      </c>
      <c r="J47" s="39">
        <f t="shared" si="48"/>
        <v>1400</v>
      </c>
      <c r="K47" s="39">
        <f t="shared" si="48"/>
        <v>0</v>
      </c>
      <c r="L47" s="39">
        <f t="shared" si="48"/>
        <v>1400</v>
      </c>
      <c r="M47" s="39">
        <f t="shared" si="48"/>
        <v>1400</v>
      </c>
      <c r="N47" s="39">
        <f t="shared" si="48"/>
        <v>1400</v>
      </c>
      <c r="O47" s="39">
        <f t="shared" si="48"/>
        <v>1400</v>
      </c>
      <c r="P47" s="39">
        <f t="shared" si="48"/>
        <v>1400</v>
      </c>
      <c r="Q47" s="39">
        <f t="shared" si="48"/>
        <v>1400</v>
      </c>
      <c r="R47" s="39">
        <f t="shared" si="48"/>
        <v>0</v>
      </c>
      <c r="S47" s="39">
        <f t="shared" si="48"/>
        <v>1400</v>
      </c>
      <c r="T47" s="39">
        <f t="shared" si="48"/>
        <v>1400</v>
      </c>
      <c r="U47" s="39">
        <f t="shared" si="48"/>
        <v>1400</v>
      </c>
      <c r="V47" s="39">
        <f t="shared" si="48"/>
        <v>1400</v>
      </c>
      <c r="W47" s="39">
        <f t="shared" si="48"/>
        <v>1400</v>
      </c>
      <c r="X47" s="39">
        <f t="shared" si="48"/>
        <v>3400</v>
      </c>
      <c r="Y47" s="39">
        <f t="shared" ref="Y47:AI47" si="49">IF(Y$43=1,IF(Y$42=1,IF(Y$44=1,($AO43),($AO44)),0),0)</f>
        <v>0</v>
      </c>
      <c r="Z47" s="39">
        <f t="shared" si="49"/>
        <v>0</v>
      </c>
      <c r="AA47" s="39">
        <f t="shared" si="49"/>
        <v>0</v>
      </c>
      <c r="AB47" s="39">
        <f t="shared" si="49"/>
        <v>0</v>
      </c>
      <c r="AC47" s="39">
        <f t="shared" si="49"/>
        <v>3400</v>
      </c>
      <c r="AD47" s="39">
        <f t="shared" si="49"/>
        <v>3400</v>
      </c>
      <c r="AE47" s="39">
        <f t="shared" si="49"/>
        <v>3400</v>
      </c>
      <c r="AF47" s="39">
        <f t="shared" si="49"/>
        <v>0</v>
      </c>
      <c r="AG47" s="39">
        <f t="shared" si="49"/>
        <v>3400</v>
      </c>
      <c r="AH47" s="39">
        <f t="shared" si="49"/>
        <v>3400</v>
      </c>
      <c r="AI47" s="39">
        <f t="shared" si="49"/>
        <v>3400</v>
      </c>
      <c r="AJ47" s="63"/>
      <c r="AK47" s="40">
        <f>SUM(F47:AJ47)</f>
        <v>46200</v>
      </c>
      <c r="AL47" s="93">
        <f>AK91</f>
        <v>361800</v>
      </c>
      <c r="AS47" s="55"/>
      <c r="AT47" s="55"/>
    </row>
    <row r="48" spans="2:52" ht="14.1" customHeight="1">
      <c r="B48" s="119"/>
      <c r="C48" s="53"/>
      <c r="D48" s="38" t="s">
        <v>18</v>
      </c>
      <c r="E48" s="22" t="s">
        <v>8</v>
      </c>
      <c r="F48" s="86">
        <f t="shared" ref="F48:X48" si="50">IF(F$43=1,IF(F$42=1,IF(F$44=1,($AP$27),($AP44)),0),0)</f>
        <v>5200</v>
      </c>
      <c r="G48" s="39">
        <f t="shared" si="50"/>
        <v>5200</v>
      </c>
      <c r="H48" s="39">
        <f t="shared" si="50"/>
        <v>5200</v>
      </c>
      <c r="I48" s="39">
        <f t="shared" si="50"/>
        <v>5200</v>
      </c>
      <c r="J48" s="39">
        <f t="shared" si="50"/>
        <v>5200</v>
      </c>
      <c r="K48" s="39">
        <f t="shared" si="50"/>
        <v>0</v>
      </c>
      <c r="L48" s="39">
        <f t="shared" si="50"/>
        <v>5200</v>
      </c>
      <c r="M48" s="39">
        <f t="shared" si="50"/>
        <v>5200</v>
      </c>
      <c r="N48" s="39">
        <f t="shared" si="50"/>
        <v>5200</v>
      </c>
      <c r="O48" s="39">
        <f t="shared" si="50"/>
        <v>5200</v>
      </c>
      <c r="P48" s="39">
        <f t="shared" si="50"/>
        <v>5200</v>
      </c>
      <c r="Q48" s="39">
        <f t="shared" si="50"/>
        <v>5200</v>
      </c>
      <c r="R48" s="39">
        <f t="shared" si="50"/>
        <v>0</v>
      </c>
      <c r="S48" s="39">
        <f t="shared" si="50"/>
        <v>5200</v>
      </c>
      <c r="T48" s="39">
        <f t="shared" si="50"/>
        <v>5200</v>
      </c>
      <c r="U48" s="39">
        <f t="shared" si="50"/>
        <v>5200</v>
      </c>
      <c r="V48" s="39">
        <f t="shared" si="50"/>
        <v>5200</v>
      </c>
      <c r="W48" s="39">
        <f t="shared" si="50"/>
        <v>5200</v>
      </c>
      <c r="X48" s="39">
        <f t="shared" si="50"/>
        <v>12300</v>
      </c>
      <c r="Y48" s="39">
        <f t="shared" ref="Y48:AI48" si="51">IF(Y$43=1,IF(Y$42=1,IF(Y$44=1,($AP$27),($AP44)),0),0)</f>
        <v>0</v>
      </c>
      <c r="Z48" s="39">
        <f t="shared" si="51"/>
        <v>0</v>
      </c>
      <c r="AA48" s="39">
        <f t="shared" si="51"/>
        <v>0</v>
      </c>
      <c r="AB48" s="39">
        <f t="shared" si="51"/>
        <v>0</v>
      </c>
      <c r="AC48" s="39">
        <f t="shared" si="51"/>
        <v>12300</v>
      </c>
      <c r="AD48" s="39">
        <f t="shared" si="51"/>
        <v>12300</v>
      </c>
      <c r="AE48" s="39">
        <f t="shared" si="51"/>
        <v>12300</v>
      </c>
      <c r="AF48" s="39">
        <f t="shared" si="51"/>
        <v>0</v>
      </c>
      <c r="AG48" s="39">
        <f t="shared" si="51"/>
        <v>12300</v>
      </c>
      <c r="AH48" s="39">
        <f t="shared" si="51"/>
        <v>12300</v>
      </c>
      <c r="AI48" s="39">
        <f t="shared" si="51"/>
        <v>12300</v>
      </c>
      <c r="AJ48" s="63"/>
      <c r="AK48" s="40">
        <f>SUM(F48:AJ48)</f>
        <v>169300</v>
      </c>
      <c r="AS48" s="56"/>
      <c r="AT48" s="56"/>
      <c r="AU48" s="25"/>
    </row>
    <row r="49" spans="2:51" ht="14.1" customHeight="1" thickBot="1">
      <c r="B49" s="120"/>
      <c r="C49" s="57"/>
      <c r="D49" s="42" t="s">
        <v>14</v>
      </c>
      <c r="E49" s="43" t="s">
        <v>8</v>
      </c>
      <c r="F49" s="87">
        <f t="shared" ref="F49:X49" si="52">IF(F$43=1,IF(F$42=1,IF(F$44=1,$AQ43,$AQ44),IF(F$44=1,$AR43,$AR44)),0)</f>
        <v>4700</v>
      </c>
      <c r="G49" s="44">
        <f t="shared" si="52"/>
        <v>4700</v>
      </c>
      <c r="H49" s="44">
        <f t="shared" si="52"/>
        <v>4700</v>
      </c>
      <c r="I49" s="44">
        <f t="shared" si="52"/>
        <v>4700</v>
      </c>
      <c r="J49" s="44">
        <f t="shared" si="52"/>
        <v>4700</v>
      </c>
      <c r="K49" s="44">
        <f t="shared" si="52"/>
        <v>11300</v>
      </c>
      <c r="L49" s="44">
        <f t="shared" si="52"/>
        <v>4700</v>
      </c>
      <c r="M49" s="44">
        <f t="shared" si="52"/>
        <v>4700</v>
      </c>
      <c r="N49" s="44">
        <f t="shared" si="52"/>
        <v>4700</v>
      </c>
      <c r="O49" s="44">
        <f t="shared" si="52"/>
        <v>4700</v>
      </c>
      <c r="P49" s="44">
        <f t="shared" si="52"/>
        <v>4700</v>
      </c>
      <c r="Q49" s="44">
        <f t="shared" si="52"/>
        <v>4700</v>
      </c>
      <c r="R49" s="44">
        <f t="shared" si="52"/>
        <v>11300</v>
      </c>
      <c r="S49" s="44">
        <f t="shared" si="52"/>
        <v>4700</v>
      </c>
      <c r="T49" s="44">
        <f t="shared" si="52"/>
        <v>4700</v>
      </c>
      <c r="U49" s="44">
        <f t="shared" si="52"/>
        <v>4700</v>
      </c>
      <c r="V49" s="44">
        <f t="shared" si="52"/>
        <v>4700</v>
      </c>
      <c r="W49" s="44">
        <f t="shared" si="52"/>
        <v>4700</v>
      </c>
      <c r="X49" s="44">
        <f t="shared" si="52"/>
        <v>11200</v>
      </c>
      <c r="Y49" s="44">
        <f t="shared" ref="Y49:AI49" si="53">IF(Y$43=1,IF(Y$42=1,IF(Y$44=1,$AQ43,$AQ44),IF(Y$44=1,$AR43,$AR44)),0)</f>
        <v>26800</v>
      </c>
      <c r="Z49" s="44">
        <f t="shared" si="53"/>
        <v>26800</v>
      </c>
      <c r="AA49" s="44">
        <f t="shared" si="53"/>
        <v>26800</v>
      </c>
      <c r="AB49" s="44">
        <f t="shared" si="53"/>
        <v>26800</v>
      </c>
      <c r="AC49" s="44">
        <f t="shared" si="53"/>
        <v>11200</v>
      </c>
      <c r="AD49" s="44">
        <f t="shared" si="53"/>
        <v>11200</v>
      </c>
      <c r="AE49" s="44">
        <f t="shared" si="53"/>
        <v>11200</v>
      </c>
      <c r="AF49" s="44">
        <f t="shared" si="53"/>
        <v>26800</v>
      </c>
      <c r="AG49" s="44">
        <f t="shared" si="53"/>
        <v>11200</v>
      </c>
      <c r="AH49" s="44">
        <f t="shared" si="53"/>
        <v>11200</v>
      </c>
      <c r="AI49" s="44">
        <f t="shared" si="53"/>
        <v>11200</v>
      </c>
      <c r="AJ49" s="64"/>
      <c r="AK49" s="47">
        <f>SUM(F49:AJ49)</f>
        <v>310200</v>
      </c>
      <c r="AS49" s="56"/>
      <c r="AT49" s="56"/>
      <c r="AU49" s="25"/>
    </row>
    <row r="50" spans="2:51" ht="14.1" customHeight="1">
      <c r="B50" s="119" t="s">
        <v>59</v>
      </c>
      <c r="C50" s="103" t="s">
        <v>3</v>
      </c>
      <c r="D50" s="104"/>
      <c r="E50" s="105"/>
      <c r="F50" s="84">
        <v>1</v>
      </c>
      <c r="G50" s="14">
        <v>1</v>
      </c>
      <c r="H50" s="14">
        <v>1</v>
      </c>
      <c r="I50" s="14">
        <v>0</v>
      </c>
      <c r="J50" s="14">
        <v>1</v>
      </c>
      <c r="K50" s="14">
        <v>1</v>
      </c>
      <c r="L50" s="14">
        <v>1</v>
      </c>
      <c r="M50" s="14">
        <v>1</v>
      </c>
      <c r="N50" s="14">
        <v>1</v>
      </c>
      <c r="O50" s="14">
        <v>1</v>
      </c>
      <c r="P50" s="14">
        <v>0</v>
      </c>
      <c r="Q50" s="14">
        <v>0</v>
      </c>
      <c r="R50" s="14">
        <v>1</v>
      </c>
      <c r="S50" s="14">
        <v>1</v>
      </c>
      <c r="T50" s="14">
        <v>1</v>
      </c>
      <c r="U50" s="14">
        <v>1</v>
      </c>
      <c r="V50" s="14">
        <v>1</v>
      </c>
      <c r="W50" s="14">
        <v>0</v>
      </c>
      <c r="X50" s="14">
        <v>1</v>
      </c>
      <c r="Y50" s="14">
        <v>1</v>
      </c>
      <c r="Z50" s="14">
        <v>1</v>
      </c>
      <c r="AA50" s="14">
        <v>1</v>
      </c>
      <c r="AB50" s="14">
        <v>1</v>
      </c>
      <c r="AC50" s="14">
        <v>1</v>
      </c>
      <c r="AD50" s="14">
        <v>0</v>
      </c>
      <c r="AE50" s="14">
        <v>1</v>
      </c>
      <c r="AF50" s="14">
        <v>1</v>
      </c>
      <c r="AG50" s="14">
        <v>1</v>
      </c>
      <c r="AH50" s="14">
        <v>1</v>
      </c>
      <c r="AI50" s="14">
        <v>1</v>
      </c>
      <c r="AJ50" s="14">
        <v>1</v>
      </c>
      <c r="AK50" s="16">
        <f>COUNTIF(F50:AJ50,1)</f>
        <v>26</v>
      </c>
      <c r="AN50" s="88" t="s">
        <v>47</v>
      </c>
      <c r="AO50" s="2" t="s">
        <v>9</v>
      </c>
      <c r="AP50" s="2" t="s">
        <v>10</v>
      </c>
      <c r="AQ50" s="2" t="s">
        <v>11</v>
      </c>
      <c r="AS50" s="56"/>
      <c r="AT50" s="56"/>
      <c r="AU50" s="25"/>
      <c r="AV50" s="88" t="s">
        <v>47</v>
      </c>
      <c r="AW50" s="2" t="s">
        <v>9</v>
      </c>
      <c r="AX50" s="2" t="s">
        <v>10</v>
      </c>
      <c r="AY50" s="2" t="s">
        <v>11</v>
      </c>
    </row>
    <row r="51" spans="2:51" ht="14.1" customHeight="1">
      <c r="B51" s="101"/>
      <c r="C51" s="106" t="s">
        <v>4</v>
      </c>
      <c r="D51" s="99"/>
      <c r="E51" s="107"/>
      <c r="F51" s="18">
        <v>1</v>
      </c>
      <c r="G51" s="19">
        <v>1</v>
      </c>
      <c r="H51" s="19">
        <v>1</v>
      </c>
      <c r="I51" s="19">
        <v>1</v>
      </c>
      <c r="J51" s="19">
        <v>1</v>
      </c>
      <c r="K51" s="19">
        <v>1</v>
      </c>
      <c r="L51" s="19">
        <v>1</v>
      </c>
      <c r="M51" s="19">
        <v>1</v>
      </c>
      <c r="N51" s="19">
        <v>1</v>
      </c>
      <c r="O51" s="19">
        <v>1</v>
      </c>
      <c r="P51" s="19">
        <v>1</v>
      </c>
      <c r="Q51" s="19">
        <v>1</v>
      </c>
      <c r="R51" s="19">
        <v>1</v>
      </c>
      <c r="S51" s="19">
        <v>1</v>
      </c>
      <c r="T51" s="19">
        <v>1</v>
      </c>
      <c r="U51" s="19">
        <v>1</v>
      </c>
      <c r="V51" s="19">
        <v>1</v>
      </c>
      <c r="W51" s="19">
        <v>1</v>
      </c>
      <c r="X51" s="19">
        <v>1</v>
      </c>
      <c r="Y51" s="19">
        <v>1</v>
      </c>
      <c r="Z51" s="19">
        <v>1</v>
      </c>
      <c r="AA51" s="19">
        <v>1</v>
      </c>
      <c r="AB51" s="19">
        <v>1</v>
      </c>
      <c r="AC51" s="19">
        <v>1</v>
      </c>
      <c r="AD51" s="19">
        <v>1</v>
      </c>
      <c r="AE51" s="19">
        <v>1</v>
      </c>
      <c r="AF51" s="19">
        <v>1</v>
      </c>
      <c r="AG51" s="19">
        <v>1</v>
      </c>
      <c r="AH51" s="19">
        <v>1</v>
      </c>
      <c r="AI51" s="19">
        <v>1</v>
      </c>
      <c r="AJ51" s="65">
        <v>1</v>
      </c>
      <c r="AK51" s="21">
        <f>COUNTIF(F51:AJ51,1)</f>
        <v>31</v>
      </c>
      <c r="AN51" s="2" t="s">
        <v>13</v>
      </c>
      <c r="AO51" s="5">
        <f t="shared" ref="AO51:AQ54" si="54">ROUND((1-$D$4)*AW51,-2)</f>
        <v>6600</v>
      </c>
      <c r="AP51" s="5">
        <f t="shared" si="54"/>
        <v>4700</v>
      </c>
      <c r="AQ51" s="5">
        <f>ROUNDUP((1-$D$4)*AY51,-2)</f>
        <v>11400</v>
      </c>
      <c r="AV51" s="2" t="s">
        <v>13</v>
      </c>
      <c r="AW51" s="3">
        <v>20440</v>
      </c>
      <c r="AX51" s="3">
        <v>14600</v>
      </c>
      <c r="AY51" s="3">
        <v>35040</v>
      </c>
    </row>
    <row r="52" spans="2:51" ht="14.1" customHeight="1">
      <c r="B52" s="101"/>
      <c r="C52" s="106" t="s">
        <v>5</v>
      </c>
      <c r="D52" s="108"/>
      <c r="E52" s="22" t="s">
        <v>6</v>
      </c>
      <c r="F52" s="18">
        <v>1</v>
      </c>
      <c r="G52" s="19">
        <v>1</v>
      </c>
      <c r="H52" s="19">
        <v>1</v>
      </c>
      <c r="I52" s="19">
        <v>1</v>
      </c>
      <c r="J52" s="19">
        <v>1</v>
      </c>
      <c r="K52" s="19">
        <v>1</v>
      </c>
      <c r="L52" s="19">
        <v>1</v>
      </c>
      <c r="M52" s="19">
        <v>1</v>
      </c>
      <c r="N52" s="19">
        <v>1</v>
      </c>
      <c r="O52" s="19">
        <v>1</v>
      </c>
      <c r="P52" s="19">
        <v>1</v>
      </c>
      <c r="Q52" s="19">
        <v>1</v>
      </c>
      <c r="R52" s="19">
        <v>1</v>
      </c>
      <c r="S52" s="19">
        <v>1</v>
      </c>
      <c r="T52" s="19">
        <v>1</v>
      </c>
      <c r="U52" s="19">
        <v>1</v>
      </c>
      <c r="V52" s="19">
        <v>2</v>
      </c>
      <c r="W52" s="19">
        <v>2</v>
      </c>
      <c r="X52" s="19">
        <v>2</v>
      </c>
      <c r="Y52" s="19">
        <v>2</v>
      </c>
      <c r="Z52" s="19">
        <v>2</v>
      </c>
      <c r="AA52" s="19">
        <v>2</v>
      </c>
      <c r="AB52" s="19">
        <v>2</v>
      </c>
      <c r="AC52" s="19">
        <v>2</v>
      </c>
      <c r="AD52" s="19">
        <v>2</v>
      </c>
      <c r="AE52" s="19">
        <v>2</v>
      </c>
      <c r="AF52" s="19">
        <v>2</v>
      </c>
      <c r="AG52" s="19">
        <v>2</v>
      </c>
      <c r="AH52" s="19">
        <v>2</v>
      </c>
      <c r="AI52" s="19">
        <v>2</v>
      </c>
      <c r="AJ52" s="19">
        <v>2</v>
      </c>
      <c r="AK52" s="21">
        <f>COUNTIF(F52:AJ52,1)</f>
        <v>16</v>
      </c>
      <c r="AN52" s="2" t="s">
        <v>15</v>
      </c>
      <c r="AO52" s="5">
        <f t="shared" si="54"/>
        <v>15600</v>
      </c>
      <c r="AP52" s="5">
        <f t="shared" si="54"/>
        <v>11200</v>
      </c>
      <c r="AQ52" s="5">
        <f t="shared" si="54"/>
        <v>26800</v>
      </c>
      <c r="AV52" s="2" t="s">
        <v>15</v>
      </c>
      <c r="AW52" s="3">
        <v>48440</v>
      </c>
      <c r="AX52" s="3">
        <v>34600</v>
      </c>
      <c r="AY52" s="3">
        <v>83040</v>
      </c>
    </row>
    <row r="53" spans="2:51" ht="14.1" customHeight="1">
      <c r="B53" s="101"/>
      <c r="C53" s="117"/>
      <c r="D53" s="118"/>
      <c r="E53" s="26"/>
      <c r="F53" s="2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58"/>
      <c r="AK53" s="24"/>
      <c r="AN53" s="2" t="s">
        <v>33</v>
      </c>
      <c r="AO53" s="5">
        <f t="shared" si="54"/>
        <v>13800</v>
      </c>
      <c r="AP53" s="5">
        <f t="shared" si="54"/>
        <v>6000</v>
      </c>
      <c r="AQ53" s="5">
        <f t="shared" si="54"/>
        <v>0</v>
      </c>
      <c r="AV53" s="2" t="s">
        <v>33</v>
      </c>
      <c r="AW53" s="4">
        <v>42840</v>
      </c>
      <c r="AX53" s="4">
        <v>18600</v>
      </c>
      <c r="AY53" s="4"/>
    </row>
    <row r="54" spans="2:51" ht="14.1" customHeight="1">
      <c r="B54" s="101"/>
      <c r="C54" s="31" t="s">
        <v>7</v>
      </c>
      <c r="D54" s="32"/>
      <c r="E54" s="33" t="s">
        <v>8</v>
      </c>
      <c r="F54" s="85">
        <f>F55+F56</f>
        <v>11300</v>
      </c>
      <c r="G54" s="34">
        <f t="shared" ref="G54:AJ54" si="55">G55+G56</f>
        <v>11300</v>
      </c>
      <c r="H54" s="34">
        <f t="shared" si="55"/>
        <v>11300</v>
      </c>
      <c r="I54" s="34">
        <f t="shared" si="55"/>
        <v>11400</v>
      </c>
      <c r="J54" s="34">
        <f t="shared" si="55"/>
        <v>11300</v>
      </c>
      <c r="K54" s="34">
        <f t="shared" si="55"/>
        <v>11300</v>
      </c>
      <c r="L54" s="34">
        <f t="shared" si="55"/>
        <v>11300</v>
      </c>
      <c r="M54" s="34">
        <f t="shared" si="55"/>
        <v>11300</v>
      </c>
      <c r="N54" s="34">
        <f t="shared" si="55"/>
        <v>11300</v>
      </c>
      <c r="O54" s="34">
        <f t="shared" si="55"/>
        <v>11300</v>
      </c>
      <c r="P54" s="34">
        <f t="shared" si="55"/>
        <v>11400</v>
      </c>
      <c r="Q54" s="34">
        <f t="shared" si="55"/>
        <v>11400</v>
      </c>
      <c r="R54" s="34">
        <f t="shared" si="55"/>
        <v>11300</v>
      </c>
      <c r="S54" s="34">
        <f t="shared" si="55"/>
        <v>11300</v>
      </c>
      <c r="T54" s="34">
        <f t="shared" si="55"/>
        <v>11300</v>
      </c>
      <c r="U54" s="34">
        <f t="shared" si="55"/>
        <v>11300</v>
      </c>
      <c r="V54" s="34">
        <f t="shared" si="55"/>
        <v>26800</v>
      </c>
      <c r="W54" s="34">
        <f t="shared" si="55"/>
        <v>26800</v>
      </c>
      <c r="X54" s="34">
        <f t="shared" si="55"/>
        <v>26800</v>
      </c>
      <c r="Y54" s="34">
        <f t="shared" si="55"/>
        <v>26800</v>
      </c>
      <c r="Z54" s="34">
        <f t="shared" si="55"/>
        <v>26800</v>
      </c>
      <c r="AA54" s="34">
        <f t="shared" si="55"/>
        <v>26800</v>
      </c>
      <c r="AB54" s="34">
        <f t="shared" si="55"/>
        <v>26800</v>
      </c>
      <c r="AC54" s="34">
        <f t="shared" si="55"/>
        <v>26800</v>
      </c>
      <c r="AD54" s="34">
        <f t="shared" si="55"/>
        <v>26800</v>
      </c>
      <c r="AE54" s="34">
        <f t="shared" si="55"/>
        <v>26800</v>
      </c>
      <c r="AF54" s="34">
        <f t="shared" si="55"/>
        <v>26800</v>
      </c>
      <c r="AG54" s="34">
        <f t="shared" si="55"/>
        <v>26800</v>
      </c>
      <c r="AH54" s="34">
        <f t="shared" si="55"/>
        <v>26800</v>
      </c>
      <c r="AI54" s="34">
        <f t="shared" si="55"/>
        <v>26800</v>
      </c>
      <c r="AJ54" s="59">
        <f t="shared" si="55"/>
        <v>26800</v>
      </c>
      <c r="AK54" s="37">
        <f>SUM(F54:AJ54)</f>
        <v>583100</v>
      </c>
      <c r="AL54" s="25"/>
      <c r="AM54" s="25"/>
      <c r="AN54" s="2" t="s">
        <v>34</v>
      </c>
      <c r="AO54" s="5">
        <f t="shared" si="54"/>
        <v>0</v>
      </c>
      <c r="AP54" s="5">
        <f t="shared" si="54"/>
        <v>0</v>
      </c>
      <c r="AQ54" s="5">
        <f t="shared" si="54"/>
        <v>0</v>
      </c>
      <c r="AV54" s="2" t="s">
        <v>34</v>
      </c>
      <c r="AW54" s="4"/>
      <c r="AX54" s="4"/>
      <c r="AY54" s="4"/>
    </row>
    <row r="55" spans="2:51" ht="14.1" customHeight="1">
      <c r="B55" s="101"/>
      <c r="C55" s="17"/>
      <c r="D55" s="38" t="s">
        <v>12</v>
      </c>
      <c r="E55" s="22" t="s">
        <v>8</v>
      </c>
      <c r="F55" s="86">
        <f t="shared" ref="F55:AI55" si="56">IF(F51=1,IF(F50=1,IF(F52=1,($AO51),($AO52)),0),0)</f>
        <v>6600</v>
      </c>
      <c r="G55" s="39">
        <f t="shared" si="56"/>
        <v>6600</v>
      </c>
      <c r="H55" s="39">
        <f t="shared" si="56"/>
        <v>6600</v>
      </c>
      <c r="I55" s="39">
        <f t="shared" si="56"/>
        <v>0</v>
      </c>
      <c r="J55" s="39">
        <f t="shared" si="56"/>
        <v>6600</v>
      </c>
      <c r="K55" s="39">
        <f t="shared" si="56"/>
        <v>6600</v>
      </c>
      <c r="L55" s="39">
        <f t="shared" si="56"/>
        <v>6600</v>
      </c>
      <c r="M55" s="39">
        <f t="shared" si="56"/>
        <v>6600</v>
      </c>
      <c r="N55" s="39">
        <f t="shared" si="56"/>
        <v>6600</v>
      </c>
      <c r="O55" s="39">
        <f t="shared" si="56"/>
        <v>6600</v>
      </c>
      <c r="P55" s="39">
        <f t="shared" si="56"/>
        <v>0</v>
      </c>
      <c r="Q55" s="39">
        <f t="shared" si="56"/>
        <v>0</v>
      </c>
      <c r="R55" s="39">
        <f t="shared" si="56"/>
        <v>6600</v>
      </c>
      <c r="S55" s="39">
        <f t="shared" si="56"/>
        <v>6600</v>
      </c>
      <c r="T55" s="39">
        <f t="shared" si="56"/>
        <v>6600</v>
      </c>
      <c r="U55" s="39">
        <f t="shared" si="56"/>
        <v>6600</v>
      </c>
      <c r="V55" s="39">
        <f t="shared" si="56"/>
        <v>15600</v>
      </c>
      <c r="W55" s="39">
        <f t="shared" si="56"/>
        <v>0</v>
      </c>
      <c r="X55" s="39">
        <f t="shared" si="56"/>
        <v>15600</v>
      </c>
      <c r="Y55" s="39">
        <f t="shared" si="56"/>
        <v>15600</v>
      </c>
      <c r="Z55" s="39">
        <f t="shared" si="56"/>
        <v>15600</v>
      </c>
      <c r="AA55" s="39">
        <f t="shared" si="56"/>
        <v>15600</v>
      </c>
      <c r="AB55" s="39">
        <f t="shared" si="56"/>
        <v>15600</v>
      </c>
      <c r="AC55" s="39">
        <f t="shared" si="56"/>
        <v>15600</v>
      </c>
      <c r="AD55" s="39">
        <f t="shared" si="56"/>
        <v>0</v>
      </c>
      <c r="AE55" s="39">
        <f t="shared" si="56"/>
        <v>15600</v>
      </c>
      <c r="AF55" s="39">
        <f t="shared" si="56"/>
        <v>15600</v>
      </c>
      <c r="AG55" s="39">
        <f t="shared" si="56"/>
        <v>15600</v>
      </c>
      <c r="AH55" s="39">
        <f t="shared" si="56"/>
        <v>15600</v>
      </c>
      <c r="AI55" s="39">
        <f t="shared" si="56"/>
        <v>15600</v>
      </c>
      <c r="AJ55" s="50">
        <f t="shared" ref="AJ55" si="57">IF(AJ51=1,IF(AJ50=1,IF(AJ52=1,($AO51),($AO52)),0),0)</f>
        <v>15600</v>
      </c>
      <c r="AK55" s="40">
        <f>SUM(F55:AJ55)</f>
        <v>288600</v>
      </c>
      <c r="AR55" s="25"/>
      <c r="AS55" s="25"/>
      <c r="AT55" s="25"/>
    </row>
    <row r="56" spans="2:51" ht="14.1" customHeight="1" thickBot="1">
      <c r="B56" s="101"/>
      <c r="C56" s="41"/>
      <c r="D56" s="42" t="s">
        <v>14</v>
      </c>
      <c r="E56" s="43" t="s">
        <v>8</v>
      </c>
      <c r="F56" s="87">
        <f t="shared" ref="F56:AI56" si="58">IF(F51=1,IF(F50=1,IF(F52=1,$AP51,$AP52),IF(F52=1,$AQ51,$AQ52)),0)</f>
        <v>4700</v>
      </c>
      <c r="G56" s="44">
        <f t="shared" si="58"/>
        <v>4700</v>
      </c>
      <c r="H56" s="44">
        <f t="shared" si="58"/>
        <v>4700</v>
      </c>
      <c r="I56" s="44">
        <f t="shared" si="58"/>
        <v>11400</v>
      </c>
      <c r="J56" s="44">
        <f t="shared" si="58"/>
        <v>4700</v>
      </c>
      <c r="K56" s="44">
        <f t="shared" si="58"/>
        <v>4700</v>
      </c>
      <c r="L56" s="44">
        <f t="shared" si="58"/>
        <v>4700</v>
      </c>
      <c r="M56" s="44">
        <f t="shared" si="58"/>
        <v>4700</v>
      </c>
      <c r="N56" s="44">
        <f t="shared" si="58"/>
        <v>4700</v>
      </c>
      <c r="O56" s="44">
        <f t="shared" si="58"/>
        <v>4700</v>
      </c>
      <c r="P56" s="44">
        <f t="shared" si="58"/>
        <v>11400</v>
      </c>
      <c r="Q56" s="44">
        <f t="shared" si="58"/>
        <v>11400</v>
      </c>
      <c r="R56" s="44">
        <f t="shared" si="58"/>
        <v>4700</v>
      </c>
      <c r="S56" s="44">
        <f t="shared" si="58"/>
        <v>4700</v>
      </c>
      <c r="T56" s="44">
        <f t="shared" si="58"/>
        <v>4700</v>
      </c>
      <c r="U56" s="44">
        <f t="shared" si="58"/>
        <v>4700</v>
      </c>
      <c r="V56" s="44">
        <f t="shared" si="58"/>
        <v>11200</v>
      </c>
      <c r="W56" s="44">
        <f t="shared" si="58"/>
        <v>26800</v>
      </c>
      <c r="X56" s="44">
        <f t="shared" si="58"/>
        <v>11200</v>
      </c>
      <c r="Y56" s="44">
        <f t="shared" si="58"/>
        <v>11200</v>
      </c>
      <c r="Z56" s="44">
        <f t="shared" si="58"/>
        <v>11200</v>
      </c>
      <c r="AA56" s="44">
        <f t="shared" si="58"/>
        <v>11200</v>
      </c>
      <c r="AB56" s="44">
        <f t="shared" si="58"/>
        <v>11200</v>
      </c>
      <c r="AC56" s="44">
        <f t="shared" si="58"/>
        <v>11200</v>
      </c>
      <c r="AD56" s="44">
        <f t="shared" si="58"/>
        <v>26800</v>
      </c>
      <c r="AE56" s="44">
        <f t="shared" si="58"/>
        <v>11200</v>
      </c>
      <c r="AF56" s="44">
        <f t="shared" si="58"/>
        <v>11200</v>
      </c>
      <c r="AG56" s="44">
        <f t="shared" si="58"/>
        <v>11200</v>
      </c>
      <c r="AH56" s="44">
        <f t="shared" si="58"/>
        <v>11200</v>
      </c>
      <c r="AI56" s="44">
        <f t="shared" si="58"/>
        <v>11200</v>
      </c>
      <c r="AJ56" s="45">
        <f t="shared" ref="AJ56" si="59">IF(AJ51=1,IF(AJ50=1,IF(AJ52=1,$AP51,$AP52),IF(AJ52=1,$AQ51,$AQ52)),0)</f>
        <v>11200</v>
      </c>
      <c r="AK56" s="47">
        <f>SUM(F56:AJ56)</f>
        <v>294500</v>
      </c>
      <c r="AR56" s="25"/>
      <c r="AS56" s="25"/>
      <c r="AT56" s="25"/>
    </row>
    <row r="57" spans="2:51" ht="14.1" customHeight="1">
      <c r="B57" s="100" t="s">
        <v>60</v>
      </c>
      <c r="C57" s="103" t="s">
        <v>3</v>
      </c>
      <c r="D57" s="104"/>
      <c r="E57" s="105"/>
      <c r="F57" s="84">
        <v>0</v>
      </c>
      <c r="G57" s="14">
        <v>1</v>
      </c>
      <c r="H57" s="14">
        <v>0</v>
      </c>
      <c r="I57" s="14">
        <v>1</v>
      </c>
      <c r="J57" s="14">
        <v>1</v>
      </c>
      <c r="K57" s="14">
        <v>1</v>
      </c>
      <c r="L57" s="14">
        <v>1</v>
      </c>
      <c r="M57" s="14">
        <v>0</v>
      </c>
      <c r="N57" s="14">
        <v>1</v>
      </c>
      <c r="O57" s="14">
        <v>1</v>
      </c>
      <c r="P57" s="14">
        <v>1</v>
      </c>
      <c r="Q57" s="14">
        <v>1</v>
      </c>
      <c r="R57" s="14">
        <v>1</v>
      </c>
      <c r="S57" s="14">
        <v>1</v>
      </c>
      <c r="T57" s="14">
        <v>0</v>
      </c>
      <c r="U57" s="14">
        <v>1</v>
      </c>
      <c r="V57" s="14">
        <v>1</v>
      </c>
      <c r="W57" s="14">
        <v>1</v>
      </c>
      <c r="X57" s="14">
        <v>1</v>
      </c>
      <c r="Y57" s="14">
        <v>1</v>
      </c>
      <c r="Z57" s="14">
        <v>1</v>
      </c>
      <c r="AA57" s="14">
        <v>0</v>
      </c>
      <c r="AB57" s="14">
        <v>0</v>
      </c>
      <c r="AC57" s="14">
        <v>1</v>
      </c>
      <c r="AD57" s="14">
        <v>1</v>
      </c>
      <c r="AE57" s="14">
        <v>1</v>
      </c>
      <c r="AF57" s="14">
        <v>1</v>
      </c>
      <c r="AG57" s="14">
        <v>1</v>
      </c>
      <c r="AH57" s="14">
        <v>0</v>
      </c>
      <c r="AI57" s="14">
        <v>1</v>
      </c>
      <c r="AJ57" s="66"/>
      <c r="AK57" s="16">
        <f>COUNTIF(F57:AI57,1)</f>
        <v>23</v>
      </c>
      <c r="AN57" s="88" t="s">
        <v>46</v>
      </c>
      <c r="AO57" s="2" t="s">
        <v>9</v>
      </c>
      <c r="AP57" s="2" t="s">
        <v>10</v>
      </c>
      <c r="AQ57" s="2" t="s">
        <v>11</v>
      </c>
      <c r="AV57" s="88" t="s">
        <v>46</v>
      </c>
      <c r="AW57" s="2" t="s">
        <v>9</v>
      </c>
      <c r="AX57" s="2" t="s">
        <v>10</v>
      </c>
      <c r="AY57" s="2" t="s">
        <v>11</v>
      </c>
    </row>
    <row r="58" spans="2:51" ht="14.1" customHeight="1">
      <c r="B58" s="101"/>
      <c r="C58" s="106" t="s">
        <v>4</v>
      </c>
      <c r="D58" s="99"/>
      <c r="E58" s="107"/>
      <c r="F58" s="18">
        <v>1</v>
      </c>
      <c r="G58" s="19">
        <v>1</v>
      </c>
      <c r="H58" s="19">
        <v>1</v>
      </c>
      <c r="I58" s="19">
        <v>1</v>
      </c>
      <c r="J58" s="19">
        <v>1</v>
      </c>
      <c r="K58" s="19">
        <v>1</v>
      </c>
      <c r="L58" s="19">
        <v>1</v>
      </c>
      <c r="M58" s="19">
        <v>1</v>
      </c>
      <c r="N58" s="19">
        <v>1</v>
      </c>
      <c r="O58" s="19">
        <v>1</v>
      </c>
      <c r="P58" s="19">
        <v>1</v>
      </c>
      <c r="Q58" s="19">
        <v>1</v>
      </c>
      <c r="R58" s="19">
        <v>1</v>
      </c>
      <c r="S58" s="19">
        <v>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1</v>
      </c>
      <c r="Z58" s="19">
        <v>1</v>
      </c>
      <c r="AA58" s="19">
        <v>1</v>
      </c>
      <c r="AB58" s="19">
        <v>1</v>
      </c>
      <c r="AC58" s="19">
        <v>1</v>
      </c>
      <c r="AD58" s="19">
        <v>1</v>
      </c>
      <c r="AE58" s="19">
        <v>1</v>
      </c>
      <c r="AF58" s="19">
        <v>1</v>
      </c>
      <c r="AG58" s="19">
        <v>1</v>
      </c>
      <c r="AH58" s="19">
        <v>1</v>
      </c>
      <c r="AI58" s="19">
        <v>1</v>
      </c>
      <c r="AJ58" s="67"/>
      <c r="AK58" s="21">
        <f>COUNTIF(F58:AI58,1)</f>
        <v>30</v>
      </c>
      <c r="AN58" s="2" t="s">
        <v>13</v>
      </c>
      <c r="AO58" s="5">
        <f t="shared" ref="AO58:AQ61" si="60">ROUND((1-$D$4)*AW58,-2)</f>
        <v>0</v>
      </c>
      <c r="AP58" s="5">
        <f t="shared" si="60"/>
        <v>0</v>
      </c>
      <c r="AQ58" s="5">
        <f t="shared" si="60"/>
        <v>0</v>
      </c>
      <c r="AV58" s="2" t="s">
        <v>13</v>
      </c>
      <c r="AW58" s="3"/>
      <c r="AX58" s="3"/>
      <c r="AY58" s="3"/>
    </row>
    <row r="59" spans="2:51" ht="14.1" customHeight="1">
      <c r="B59" s="101"/>
      <c r="C59" s="106" t="s">
        <v>5</v>
      </c>
      <c r="D59" s="108"/>
      <c r="E59" s="22" t="s">
        <v>6</v>
      </c>
      <c r="F59" s="18">
        <v>2</v>
      </c>
      <c r="G59" s="19">
        <v>2</v>
      </c>
      <c r="H59" s="19">
        <v>2</v>
      </c>
      <c r="I59" s="19">
        <v>2</v>
      </c>
      <c r="J59" s="19">
        <v>2</v>
      </c>
      <c r="K59" s="19">
        <v>2</v>
      </c>
      <c r="L59" s="19">
        <v>2</v>
      </c>
      <c r="M59" s="19">
        <v>2</v>
      </c>
      <c r="N59" s="19">
        <v>2</v>
      </c>
      <c r="O59" s="19">
        <v>2</v>
      </c>
      <c r="P59" s="19">
        <v>2</v>
      </c>
      <c r="Q59" s="19">
        <v>2</v>
      </c>
      <c r="R59" s="19">
        <v>2</v>
      </c>
      <c r="S59" s="19">
        <v>2</v>
      </c>
      <c r="T59" s="19">
        <v>2</v>
      </c>
      <c r="U59" s="19">
        <v>2</v>
      </c>
      <c r="V59" s="19">
        <v>2</v>
      </c>
      <c r="W59" s="19">
        <v>2</v>
      </c>
      <c r="X59" s="19">
        <v>2</v>
      </c>
      <c r="Y59" s="19">
        <v>2</v>
      </c>
      <c r="Z59" s="19">
        <v>2</v>
      </c>
      <c r="AA59" s="19">
        <v>2</v>
      </c>
      <c r="AB59" s="19">
        <v>2</v>
      </c>
      <c r="AC59" s="19">
        <v>2</v>
      </c>
      <c r="AD59" s="19">
        <v>2</v>
      </c>
      <c r="AE59" s="19">
        <v>2</v>
      </c>
      <c r="AF59" s="19">
        <v>2</v>
      </c>
      <c r="AG59" s="19">
        <v>2</v>
      </c>
      <c r="AH59" s="19">
        <v>2</v>
      </c>
      <c r="AI59" s="19">
        <v>2</v>
      </c>
      <c r="AJ59" s="68"/>
      <c r="AK59" s="21">
        <f>COUNTIF(F59:AI59,1)</f>
        <v>0</v>
      </c>
      <c r="AN59" s="2" t="s">
        <v>15</v>
      </c>
      <c r="AO59" s="5">
        <f t="shared" si="60"/>
        <v>15800</v>
      </c>
      <c r="AP59" s="5">
        <f t="shared" si="60"/>
        <v>11300</v>
      </c>
      <c r="AQ59" s="5">
        <f t="shared" si="60"/>
        <v>27100</v>
      </c>
      <c r="AV59" s="2" t="s">
        <v>15</v>
      </c>
      <c r="AW59" s="3">
        <v>48860</v>
      </c>
      <c r="AX59" s="3">
        <v>34900</v>
      </c>
      <c r="AY59" s="3">
        <v>83760</v>
      </c>
    </row>
    <row r="60" spans="2:51" ht="14.1" customHeight="1">
      <c r="B60" s="101"/>
      <c r="C60" s="117"/>
      <c r="D60" s="118"/>
      <c r="E60" s="26"/>
      <c r="F60" s="27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69"/>
      <c r="AK60" s="24"/>
      <c r="AN60" s="2" t="s">
        <v>33</v>
      </c>
      <c r="AO60" s="5">
        <f t="shared" si="60"/>
        <v>0</v>
      </c>
      <c r="AP60" s="5">
        <f t="shared" si="60"/>
        <v>0</v>
      </c>
      <c r="AQ60" s="5">
        <f t="shared" si="60"/>
        <v>0</v>
      </c>
      <c r="AV60" s="2" t="s">
        <v>33</v>
      </c>
      <c r="AW60" s="4"/>
      <c r="AX60" s="4"/>
      <c r="AY60" s="4"/>
    </row>
    <row r="61" spans="2:51" ht="14.1" customHeight="1">
      <c r="B61" s="101"/>
      <c r="C61" s="31" t="s">
        <v>7</v>
      </c>
      <c r="D61" s="32"/>
      <c r="E61" s="33" t="s">
        <v>8</v>
      </c>
      <c r="F61" s="85">
        <f>F62+F63</f>
        <v>27100</v>
      </c>
      <c r="G61" s="34">
        <f t="shared" ref="G61:AI61" si="61">G62+G63</f>
        <v>27100</v>
      </c>
      <c r="H61" s="34">
        <f t="shared" si="61"/>
        <v>27100</v>
      </c>
      <c r="I61" s="34">
        <f t="shared" si="61"/>
        <v>27100</v>
      </c>
      <c r="J61" s="34">
        <f t="shared" si="61"/>
        <v>27100</v>
      </c>
      <c r="K61" s="34">
        <f t="shared" si="61"/>
        <v>27100</v>
      </c>
      <c r="L61" s="34">
        <f t="shared" si="61"/>
        <v>27100</v>
      </c>
      <c r="M61" s="34">
        <f t="shared" si="61"/>
        <v>27100</v>
      </c>
      <c r="N61" s="34">
        <f t="shared" si="61"/>
        <v>27100</v>
      </c>
      <c r="O61" s="34">
        <f t="shared" si="61"/>
        <v>27100</v>
      </c>
      <c r="P61" s="34">
        <f t="shared" si="61"/>
        <v>27100</v>
      </c>
      <c r="Q61" s="34">
        <f t="shared" si="61"/>
        <v>27100</v>
      </c>
      <c r="R61" s="34">
        <f t="shared" si="61"/>
        <v>27100</v>
      </c>
      <c r="S61" s="34">
        <f t="shared" si="61"/>
        <v>27100</v>
      </c>
      <c r="T61" s="34">
        <f t="shared" si="61"/>
        <v>27100</v>
      </c>
      <c r="U61" s="34">
        <f t="shared" si="61"/>
        <v>27100</v>
      </c>
      <c r="V61" s="34">
        <f t="shared" si="61"/>
        <v>27100</v>
      </c>
      <c r="W61" s="34">
        <f t="shared" si="61"/>
        <v>27100</v>
      </c>
      <c r="X61" s="34">
        <f t="shared" si="61"/>
        <v>27100</v>
      </c>
      <c r="Y61" s="34">
        <f t="shared" si="61"/>
        <v>27100</v>
      </c>
      <c r="Z61" s="34">
        <f t="shared" si="61"/>
        <v>27100</v>
      </c>
      <c r="AA61" s="34">
        <f t="shared" si="61"/>
        <v>27100</v>
      </c>
      <c r="AB61" s="34">
        <f t="shared" si="61"/>
        <v>27100</v>
      </c>
      <c r="AC61" s="34">
        <f t="shared" si="61"/>
        <v>27100</v>
      </c>
      <c r="AD61" s="34">
        <f t="shared" si="61"/>
        <v>27100</v>
      </c>
      <c r="AE61" s="34">
        <f t="shared" si="61"/>
        <v>27100</v>
      </c>
      <c r="AF61" s="34">
        <f t="shared" si="61"/>
        <v>27100</v>
      </c>
      <c r="AG61" s="34">
        <f t="shared" si="61"/>
        <v>27100</v>
      </c>
      <c r="AH61" s="34">
        <f t="shared" si="61"/>
        <v>27100</v>
      </c>
      <c r="AI61" s="34">
        <f t="shared" si="61"/>
        <v>27100</v>
      </c>
      <c r="AJ61" s="70"/>
      <c r="AK61" s="37">
        <f>SUM(F61:AJ61)</f>
        <v>813000</v>
      </c>
      <c r="AL61" s="25"/>
      <c r="AM61" s="25"/>
      <c r="AN61" s="2" t="s">
        <v>34</v>
      </c>
      <c r="AO61" s="5">
        <f t="shared" si="60"/>
        <v>0</v>
      </c>
      <c r="AP61" s="5">
        <f t="shared" si="60"/>
        <v>0</v>
      </c>
      <c r="AQ61" s="5">
        <f t="shared" si="60"/>
        <v>0</v>
      </c>
      <c r="AV61" s="2" t="s">
        <v>34</v>
      </c>
      <c r="AW61" s="4"/>
      <c r="AX61" s="4"/>
      <c r="AY61" s="4"/>
    </row>
    <row r="62" spans="2:51" ht="14.1" customHeight="1">
      <c r="B62" s="101"/>
      <c r="C62" s="17"/>
      <c r="D62" s="38" t="s">
        <v>12</v>
      </c>
      <c r="E62" s="22" t="s">
        <v>8</v>
      </c>
      <c r="F62" s="86">
        <f t="shared" ref="F62:AI62" si="62">IF(F58=1,IF(F57=1,IF(F59=1,($AO58),($AO59)),0),0)</f>
        <v>0</v>
      </c>
      <c r="G62" s="39">
        <f t="shared" si="62"/>
        <v>15800</v>
      </c>
      <c r="H62" s="39">
        <f t="shared" si="62"/>
        <v>0</v>
      </c>
      <c r="I62" s="39">
        <f t="shared" si="62"/>
        <v>15800</v>
      </c>
      <c r="J62" s="39">
        <f t="shared" si="62"/>
        <v>15800</v>
      </c>
      <c r="K62" s="39">
        <f t="shared" si="62"/>
        <v>15800</v>
      </c>
      <c r="L62" s="39">
        <f t="shared" si="62"/>
        <v>15800</v>
      </c>
      <c r="M62" s="39">
        <f t="shared" si="62"/>
        <v>0</v>
      </c>
      <c r="N62" s="39">
        <f t="shared" si="62"/>
        <v>15800</v>
      </c>
      <c r="O62" s="39">
        <f t="shared" si="62"/>
        <v>15800</v>
      </c>
      <c r="P62" s="39">
        <f t="shared" si="62"/>
        <v>15800</v>
      </c>
      <c r="Q62" s="39">
        <f t="shared" si="62"/>
        <v>15800</v>
      </c>
      <c r="R62" s="39">
        <f t="shared" si="62"/>
        <v>15800</v>
      </c>
      <c r="S62" s="39">
        <f t="shared" si="62"/>
        <v>15800</v>
      </c>
      <c r="T62" s="39">
        <f t="shared" si="62"/>
        <v>0</v>
      </c>
      <c r="U62" s="39">
        <f t="shared" si="62"/>
        <v>15800</v>
      </c>
      <c r="V62" s="39">
        <f t="shared" si="62"/>
        <v>15800</v>
      </c>
      <c r="W62" s="39">
        <f t="shared" si="62"/>
        <v>15800</v>
      </c>
      <c r="X62" s="39">
        <f t="shared" si="62"/>
        <v>15800</v>
      </c>
      <c r="Y62" s="39">
        <f t="shared" si="62"/>
        <v>15800</v>
      </c>
      <c r="Z62" s="39">
        <f t="shared" si="62"/>
        <v>15800</v>
      </c>
      <c r="AA62" s="39">
        <f t="shared" si="62"/>
        <v>0</v>
      </c>
      <c r="AB62" s="39">
        <f t="shared" si="62"/>
        <v>0</v>
      </c>
      <c r="AC62" s="39">
        <f t="shared" si="62"/>
        <v>15800</v>
      </c>
      <c r="AD62" s="39">
        <f t="shared" si="62"/>
        <v>15800</v>
      </c>
      <c r="AE62" s="39">
        <f t="shared" si="62"/>
        <v>15800</v>
      </c>
      <c r="AF62" s="39">
        <f t="shared" si="62"/>
        <v>15800</v>
      </c>
      <c r="AG62" s="39">
        <f t="shared" si="62"/>
        <v>15800</v>
      </c>
      <c r="AH62" s="39">
        <f t="shared" si="62"/>
        <v>0</v>
      </c>
      <c r="AI62" s="39">
        <f t="shared" si="62"/>
        <v>15800</v>
      </c>
      <c r="AJ62" s="68"/>
      <c r="AK62" s="40">
        <f>SUM(F62:AJ62)</f>
        <v>363400</v>
      </c>
      <c r="AR62" s="25"/>
      <c r="AS62" s="25"/>
      <c r="AT62" s="25"/>
    </row>
    <row r="63" spans="2:51" ht="14.1" customHeight="1" thickBot="1">
      <c r="B63" s="102"/>
      <c r="C63" s="41"/>
      <c r="D63" s="42" t="s">
        <v>14</v>
      </c>
      <c r="E63" s="43" t="s">
        <v>8</v>
      </c>
      <c r="F63" s="87">
        <f t="shared" ref="F63:AI63" si="63">IF(F58=1,IF(F57=1,IF(F59=1,$AP58,$AP59),IF(F59=1,$AQ58,$AQ59)),0)</f>
        <v>27100</v>
      </c>
      <c r="G63" s="44">
        <f t="shared" si="63"/>
        <v>11300</v>
      </c>
      <c r="H63" s="44">
        <f t="shared" si="63"/>
        <v>27100</v>
      </c>
      <c r="I63" s="44">
        <f t="shared" si="63"/>
        <v>11300</v>
      </c>
      <c r="J63" s="44">
        <f t="shared" si="63"/>
        <v>11300</v>
      </c>
      <c r="K63" s="44">
        <f t="shared" si="63"/>
        <v>11300</v>
      </c>
      <c r="L63" s="44">
        <f t="shared" si="63"/>
        <v>11300</v>
      </c>
      <c r="M63" s="44">
        <f t="shared" si="63"/>
        <v>27100</v>
      </c>
      <c r="N63" s="44">
        <f t="shared" si="63"/>
        <v>11300</v>
      </c>
      <c r="O63" s="44">
        <f t="shared" si="63"/>
        <v>11300</v>
      </c>
      <c r="P63" s="44">
        <f t="shared" si="63"/>
        <v>11300</v>
      </c>
      <c r="Q63" s="44">
        <f t="shared" si="63"/>
        <v>11300</v>
      </c>
      <c r="R63" s="44">
        <f t="shared" si="63"/>
        <v>11300</v>
      </c>
      <c r="S63" s="44">
        <f t="shared" si="63"/>
        <v>11300</v>
      </c>
      <c r="T63" s="44">
        <f t="shared" si="63"/>
        <v>27100</v>
      </c>
      <c r="U63" s="44">
        <f t="shared" si="63"/>
        <v>11300</v>
      </c>
      <c r="V63" s="44">
        <f t="shared" si="63"/>
        <v>11300</v>
      </c>
      <c r="W63" s="44">
        <f t="shared" si="63"/>
        <v>11300</v>
      </c>
      <c r="X63" s="44">
        <f t="shared" si="63"/>
        <v>11300</v>
      </c>
      <c r="Y63" s="44">
        <f t="shared" si="63"/>
        <v>11300</v>
      </c>
      <c r="Z63" s="44">
        <f t="shared" si="63"/>
        <v>11300</v>
      </c>
      <c r="AA63" s="44">
        <f t="shared" si="63"/>
        <v>27100</v>
      </c>
      <c r="AB63" s="44">
        <f t="shared" si="63"/>
        <v>27100</v>
      </c>
      <c r="AC63" s="44">
        <f t="shared" si="63"/>
        <v>11300</v>
      </c>
      <c r="AD63" s="44">
        <f t="shared" si="63"/>
        <v>11300</v>
      </c>
      <c r="AE63" s="44">
        <f t="shared" si="63"/>
        <v>11300</v>
      </c>
      <c r="AF63" s="44">
        <f t="shared" si="63"/>
        <v>11300</v>
      </c>
      <c r="AG63" s="44">
        <f t="shared" si="63"/>
        <v>11300</v>
      </c>
      <c r="AH63" s="44">
        <f t="shared" si="63"/>
        <v>27100</v>
      </c>
      <c r="AI63" s="44">
        <f t="shared" si="63"/>
        <v>11300</v>
      </c>
      <c r="AJ63" s="71"/>
      <c r="AK63" s="47">
        <f>SUM(F63:AJ63)</f>
        <v>449600</v>
      </c>
      <c r="AR63" s="25"/>
      <c r="AS63" s="25"/>
      <c r="AT63" s="25"/>
    </row>
    <row r="64" spans="2:51" ht="14.1" customHeight="1">
      <c r="B64" s="100" t="s">
        <v>61</v>
      </c>
      <c r="C64" s="103" t="s">
        <v>3</v>
      </c>
      <c r="D64" s="104"/>
      <c r="E64" s="105"/>
      <c r="F64" s="84">
        <v>1</v>
      </c>
      <c r="G64" s="14">
        <v>1</v>
      </c>
      <c r="H64" s="14">
        <v>1</v>
      </c>
      <c r="I64" s="14">
        <v>1</v>
      </c>
      <c r="J64" s="14">
        <v>1</v>
      </c>
      <c r="K64" s="14">
        <v>0</v>
      </c>
      <c r="L64" s="14">
        <v>1</v>
      </c>
      <c r="M64" s="14">
        <v>1</v>
      </c>
      <c r="N64" s="14">
        <v>1</v>
      </c>
      <c r="O64" s="14">
        <v>1</v>
      </c>
      <c r="P64" s="14">
        <v>1</v>
      </c>
      <c r="Q64" s="14">
        <v>1</v>
      </c>
      <c r="R64" s="14">
        <v>0</v>
      </c>
      <c r="S64" s="14">
        <v>1</v>
      </c>
      <c r="T64" s="14">
        <v>1</v>
      </c>
      <c r="U64" s="14">
        <v>1</v>
      </c>
      <c r="V64" s="14">
        <v>1</v>
      </c>
      <c r="W64" s="14">
        <v>1</v>
      </c>
      <c r="X64" s="14">
        <v>1</v>
      </c>
      <c r="Y64" s="14">
        <v>0</v>
      </c>
      <c r="Z64" s="14">
        <v>1</v>
      </c>
      <c r="AA64" s="14">
        <v>1</v>
      </c>
      <c r="AB64" s="14">
        <v>1</v>
      </c>
      <c r="AC64" s="14">
        <v>1</v>
      </c>
      <c r="AD64" s="14">
        <v>1</v>
      </c>
      <c r="AE64" s="14">
        <v>1</v>
      </c>
      <c r="AF64" s="14">
        <v>0</v>
      </c>
      <c r="AG64" s="14">
        <v>1</v>
      </c>
      <c r="AH64" s="14">
        <v>0</v>
      </c>
      <c r="AI64" s="14">
        <v>0</v>
      </c>
      <c r="AJ64" s="14">
        <v>0</v>
      </c>
      <c r="AK64" s="16">
        <f>COUNTIF(F64:AJ64,1)</f>
        <v>24</v>
      </c>
      <c r="AN64" s="88" t="s">
        <v>45</v>
      </c>
      <c r="AO64" s="2" t="s">
        <v>9</v>
      </c>
      <c r="AP64" s="2" t="s">
        <v>10</v>
      </c>
      <c r="AQ64" s="2" t="s">
        <v>11</v>
      </c>
      <c r="AV64" s="88" t="s">
        <v>45</v>
      </c>
      <c r="AW64" s="2" t="s">
        <v>9</v>
      </c>
      <c r="AX64" s="2" t="s">
        <v>10</v>
      </c>
      <c r="AY64" s="2" t="s">
        <v>11</v>
      </c>
    </row>
    <row r="65" spans="2:51" ht="14.1" customHeight="1">
      <c r="B65" s="101"/>
      <c r="C65" s="106" t="s">
        <v>4</v>
      </c>
      <c r="D65" s="99"/>
      <c r="E65" s="107"/>
      <c r="F65" s="18">
        <v>1</v>
      </c>
      <c r="G65" s="19">
        <v>1</v>
      </c>
      <c r="H65" s="19">
        <v>1</v>
      </c>
      <c r="I65" s="19">
        <v>1</v>
      </c>
      <c r="J65" s="19">
        <v>1</v>
      </c>
      <c r="K65" s="19">
        <v>1</v>
      </c>
      <c r="L65" s="19">
        <v>1</v>
      </c>
      <c r="M65" s="19">
        <v>1</v>
      </c>
      <c r="N65" s="19">
        <v>1</v>
      </c>
      <c r="O65" s="19">
        <v>1</v>
      </c>
      <c r="P65" s="19">
        <v>1</v>
      </c>
      <c r="Q65" s="19">
        <v>1</v>
      </c>
      <c r="R65" s="19">
        <v>1</v>
      </c>
      <c r="S65" s="19">
        <v>1</v>
      </c>
      <c r="T65" s="19">
        <v>1</v>
      </c>
      <c r="U65" s="19">
        <v>1</v>
      </c>
      <c r="V65" s="19">
        <v>1</v>
      </c>
      <c r="W65" s="19">
        <v>1</v>
      </c>
      <c r="X65" s="19">
        <v>1</v>
      </c>
      <c r="Y65" s="19">
        <v>1</v>
      </c>
      <c r="Z65" s="19">
        <v>1</v>
      </c>
      <c r="AA65" s="19">
        <v>1</v>
      </c>
      <c r="AB65" s="19">
        <v>1</v>
      </c>
      <c r="AC65" s="19">
        <v>1</v>
      </c>
      <c r="AD65" s="19">
        <v>1</v>
      </c>
      <c r="AE65" s="19">
        <v>1</v>
      </c>
      <c r="AF65" s="19">
        <v>1</v>
      </c>
      <c r="AG65" s="19">
        <v>1</v>
      </c>
      <c r="AH65" s="19">
        <v>1</v>
      </c>
      <c r="AI65" s="19">
        <v>1</v>
      </c>
      <c r="AJ65" s="19">
        <v>1</v>
      </c>
      <c r="AK65" s="21">
        <f>COUNTIF(F65:AJ65,1)</f>
        <v>31</v>
      </c>
      <c r="AN65" s="2" t="s">
        <v>13</v>
      </c>
      <c r="AO65" s="5">
        <f t="shared" ref="AO65:AQ68" si="64">ROUND((1-$D$4)*AW65,-2)</f>
        <v>6700</v>
      </c>
      <c r="AP65" s="5">
        <f t="shared" si="64"/>
        <v>4800</v>
      </c>
      <c r="AQ65" s="5">
        <f>ROUNDUP((1-$D$4)*AY65,-2)</f>
        <v>11600</v>
      </c>
      <c r="AV65" s="2" t="s">
        <v>13</v>
      </c>
      <c r="AW65" s="3">
        <v>20860</v>
      </c>
      <c r="AX65" s="3">
        <v>14900</v>
      </c>
      <c r="AY65" s="3">
        <v>35760</v>
      </c>
    </row>
    <row r="66" spans="2:51" ht="14.1" customHeight="1">
      <c r="B66" s="101"/>
      <c r="C66" s="106" t="s">
        <v>5</v>
      </c>
      <c r="D66" s="108"/>
      <c r="E66" s="22" t="s">
        <v>6</v>
      </c>
      <c r="F66" s="18">
        <v>2</v>
      </c>
      <c r="G66" s="19">
        <v>2</v>
      </c>
      <c r="H66" s="19">
        <v>2</v>
      </c>
      <c r="I66" s="19">
        <v>1</v>
      </c>
      <c r="J66" s="19">
        <v>1</v>
      </c>
      <c r="K66" s="19">
        <v>1</v>
      </c>
      <c r="L66" s="19">
        <v>1</v>
      </c>
      <c r="M66" s="19">
        <v>1</v>
      </c>
      <c r="N66" s="19">
        <v>1</v>
      </c>
      <c r="O66" s="19">
        <v>1</v>
      </c>
      <c r="P66" s="19">
        <v>1</v>
      </c>
      <c r="Q66" s="19">
        <v>1</v>
      </c>
      <c r="R66" s="19">
        <v>1</v>
      </c>
      <c r="S66" s="19">
        <v>1</v>
      </c>
      <c r="T66" s="19">
        <v>1</v>
      </c>
      <c r="U66" s="19">
        <v>1</v>
      </c>
      <c r="V66" s="19">
        <v>1</v>
      </c>
      <c r="W66" s="19">
        <v>1</v>
      </c>
      <c r="X66" s="19">
        <v>2</v>
      </c>
      <c r="Y66" s="19">
        <v>2</v>
      </c>
      <c r="Z66" s="19">
        <v>2</v>
      </c>
      <c r="AA66" s="19">
        <v>2</v>
      </c>
      <c r="AB66" s="19">
        <v>2</v>
      </c>
      <c r="AC66" s="19">
        <v>2</v>
      </c>
      <c r="AD66" s="19">
        <v>2</v>
      </c>
      <c r="AE66" s="19">
        <v>2</v>
      </c>
      <c r="AF66" s="19">
        <v>2</v>
      </c>
      <c r="AG66" s="19">
        <v>2</v>
      </c>
      <c r="AH66" s="19">
        <v>2</v>
      </c>
      <c r="AI66" s="19">
        <v>2</v>
      </c>
      <c r="AJ66" s="19">
        <v>2</v>
      </c>
      <c r="AK66" s="21">
        <f>COUNTIF(F66:AJ66,1)</f>
        <v>15</v>
      </c>
      <c r="AN66" s="2" t="s">
        <v>15</v>
      </c>
      <c r="AO66" s="5">
        <f t="shared" si="64"/>
        <v>15800</v>
      </c>
      <c r="AP66" s="5">
        <f t="shared" si="64"/>
        <v>11300</v>
      </c>
      <c r="AQ66" s="5">
        <f t="shared" si="64"/>
        <v>27100</v>
      </c>
      <c r="AV66" s="2" t="s">
        <v>15</v>
      </c>
      <c r="AW66" s="3">
        <v>48860</v>
      </c>
      <c r="AX66" s="3">
        <v>34900</v>
      </c>
      <c r="AY66" s="3">
        <v>83760</v>
      </c>
    </row>
    <row r="67" spans="2:51" ht="14.1" customHeight="1">
      <c r="B67" s="101"/>
      <c r="C67" s="117"/>
      <c r="D67" s="118"/>
      <c r="E67" s="26"/>
      <c r="F67" s="27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58"/>
      <c r="AK67" s="24"/>
      <c r="AN67" s="2" t="s">
        <v>33</v>
      </c>
      <c r="AO67" s="5">
        <f t="shared" si="64"/>
        <v>14000</v>
      </c>
      <c r="AP67" s="5">
        <f t="shared" si="64"/>
        <v>6100</v>
      </c>
      <c r="AQ67" s="5">
        <f t="shared" si="64"/>
        <v>0</v>
      </c>
      <c r="AV67" s="2" t="s">
        <v>33</v>
      </c>
      <c r="AW67" s="5">
        <v>43260</v>
      </c>
      <c r="AX67" s="5">
        <v>18900</v>
      </c>
      <c r="AY67" s="4"/>
    </row>
    <row r="68" spans="2:51" ht="14.1" customHeight="1">
      <c r="B68" s="101"/>
      <c r="C68" s="31" t="s">
        <v>7</v>
      </c>
      <c r="D68" s="32"/>
      <c r="E68" s="33" t="s">
        <v>8</v>
      </c>
      <c r="F68" s="85">
        <f>F69+F70</f>
        <v>27100</v>
      </c>
      <c r="G68" s="34">
        <f t="shared" ref="G68:AJ68" si="65">G69+G70</f>
        <v>27100</v>
      </c>
      <c r="H68" s="34">
        <f t="shared" si="65"/>
        <v>27100</v>
      </c>
      <c r="I68" s="34">
        <f t="shared" si="65"/>
        <v>11500</v>
      </c>
      <c r="J68" s="34">
        <f t="shared" si="65"/>
        <v>11500</v>
      </c>
      <c r="K68" s="34">
        <f t="shared" si="65"/>
        <v>11600</v>
      </c>
      <c r="L68" s="34">
        <f t="shared" si="65"/>
        <v>11500</v>
      </c>
      <c r="M68" s="34">
        <f t="shared" si="65"/>
        <v>11500</v>
      </c>
      <c r="N68" s="34">
        <f t="shared" si="65"/>
        <v>11500</v>
      </c>
      <c r="O68" s="34">
        <f t="shared" si="65"/>
        <v>11500</v>
      </c>
      <c r="P68" s="34">
        <f t="shared" si="65"/>
        <v>11500</v>
      </c>
      <c r="Q68" s="34">
        <f t="shared" si="65"/>
        <v>11500</v>
      </c>
      <c r="R68" s="34">
        <f t="shared" si="65"/>
        <v>11600</v>
      </c>
      <c r="S68" s="34">
        <f t="shared" si="65"/>
        <v>11500</v>
      </c>
      <c r="T68" s="34">
        <f t="shared" si="65"/>
        <v>11500</v>
      </c>
      <c r="U68" s="34">
        <f t="shared" si="65"/>
        <v>11500</v>
      </c>
      <c r="V68" s="34">
        <f t="shared" si="65"/>
        <v>11500</v>
      </c>
      <c r="W68" s="34">
        <f t="shared" si="65"/>
        <v>11500</v>
      </c>
      <c r="X68" s="34">
        <f t="shared" si="65"/>
        <v>27100</v>
      </c>
      <c r="Y68" s="34">
        <f t="shared" si="65"/>
        <v>27100</v>
      </c>
      <c r="Z68" s="34">
        <f t="shared" si="65"/>
        <v>27100</v>
      </c>
      <c r="AA68" s="34">
        <f t="shared" si="65"/>
        <v>27100</v>
      </c>
      <c r="AB68" s="34">
        <f t="shared" si="65"/>
        <v>27100</v>
      </c>
      <c r="AC68" s="34">
        <f t="shared" si="65"/>
        <v>27100</v>
      </c>
      <c r="AD68" s="34">
        <f t="shared" si="65"/>
        <v>27100</v>
      </c>
      <c r="AE68" s="34">
        <f t="shared" si="65"/>
        <v>27100</v>
      </c>
      <c r="AF68" s="34">
        <f t="shared" si="65"/>
        <v>27100</v>
      </c>
      <c r="AG68" s="34">
        <f t="shared" si="65"/>
        <v>27100</v>
      </c>
      <c r="AH68" s="34">
        <f t="shared" si="65"/>
        <v>27100</v>
      </c>
      <c r="AI68" s="34">
        <f t="shared" si="65"/>
        <v>27100</v>
      </c>
      <c r="AJ68" s="59">
        <f t="shared" si="65"/>
        <v>27100</v>
      </c>
      <c r="AK68" s="37">
        <f>SUM(F68:AJ68)</f>
        <v>606300</v>
      </c>
      <c r="AL68" s="25"/>
      <c r="AM68" s="25"/>
      <c r="AN68" s="2" t="s">
        <v>34</v>
      </c>
      <c r="AO68" s="5">
        <f t="shared" si="64"/>
        <v>6700</v>
      </c>
      <c r="AP68" s="5">
        <f t="shared" si="64"/>
        <v>7900</v>
      </c>
      <c r="AQ68" s="5">
        <f t="shared" si="64"/>
        <v>0</v>
      </c>
      <c r="AV68" s="2" t="s">
        <v>34</v>
      </c>
      <c r="AW68" s="5">
        <v>20860</v>
      </c>
      <c r="AX68" s="5">
        <v>24500</v>
      </c>
      <c r="AY68" s="4"/>
    </row>
    <row r="69" spans="2:51" ht="14.1" customHeight="1">
      <c r="B69" s="101"/>
      <c r="C69" s="17"/>
      <c r="D69" s="38" t="s">
        <v>12</v>
      </c>
      <c r="E69" s="22" t="s">
        <v>8</v>
      </c>
      <c r="F69" s="86">
        <f>IF(F65=1,IF(F64=1,IF(F66=1,($AO65),($AO66)),0),0)</f>
        <v>15800</v>
      </c>
      <c r="G69" s="39">
        <f>IF(G65=1,IF(G64=1,IF(G66=1,($AO65),($AO66)),0),0)</f>
        <v>15800</v>
      </c>
      <c r="H69" s="39">
        <f t="shared" ref="H69:AI69" si="66">IF(H65=1,IF(H64=1,IF(H66=1,($AO65),($AO66)),0),0)</f>
        <v>15800</v>
      </c>
      <c r="I69" s="39">
        <f t="shared" si="66"/>
        <v>6700</v>
      </c>
      <c r="J69" s="39">
        <f t="shared" si="66"/>
        <v>6700</v>
      </c>
      <c r="K69" s="39">
        <f t="shared" si="66"/>
        <v>0</v>
      </c>
      <c r="L69" s="39">
        <f t="shared" si="66"/>
        <v>6700</v>
      </c>
      <c r="M69" s="39">
        <f t="shared" si="66"/>
        <v>6700</v>
      </c>
      <c r="N69" s="39">
        <f t="shared" si="66"/>
        <v>6700</v>
      </c>
      <c r="O69" s="39">
        <f t="shared" si="66"/>
        <v>6700</v>
      </c>
      <c r="P69" s="39">
        <f t="shared" si="66"/>
        <v>6700</v>
      </c>
      <c r="Q69" s="39">
        <f t="shared" si="66"/>
        <v>6700</v>
      </c>
      <c r="R69" s="39">
        <f t="shared" si="66"/>
        <v>0</v>
      </c>
      <c r="S69" s="39">
        <f t="shared" si="66"/>
        <v>6700</v>
      </c>
      <c r="T69" s="39">
        <f t="shared" si="66"/>
        <v>6700</v>
      </c>
      <c r="U69" s="39">
        <f t="shared" si="66"/>
        <v>6700</v>
      </c>
      <c r="V69" s="39">
        <f t="shared" si="66"/>
        <v>6700</v>
      </c>
      <c r="W69" s="39">
        <f t="shared" si="66"/>
        <v>6700</v>
      </c>
      <c r="X69" s="39">
        <f t="shared" si="66"/>
        <v>15800</v>
      </c>
      <c r="Y69" s="39">
        <f t="shared" si="66"/>
        <v>0</v>
      </c>
      <c r="Z69" s="39">
        <f t="shared" si="66"/>
        <v>15800</v>
      </c>
      <c r="AA69" s="39">
        <f t="shared" si="66"/>
        <v>15800</v>
      </c>
      <c r="AB69" s="39">
        <f t="shared" si="66"/>
        <v>15800</v>
      </c>
      <c r="AC69" s="39">
        <f t="shared" si="66"/>
        <v>15800</v>
      </c>
      <c r="AD69" s="39">
        <f t="shared" si="66"/>
        <v>15800</v>
      </c>
      <c r="AE69" s="39">
        <f t="shared" si="66"/>
        <v>15800</v>
      </c>
      <c r="AF69" s="39">
        <f t="shared" si="66"/>
        <v>0</v>
      </c>
      <c r="AG69" s="39">
        <f t="shared" si="66"/>
        <v>15800</v>
      </c>
      <c r="AH69" s="39">
        <f t="shared" si="66"/>
        <v>0</v>
      </c>
      <c r="AI69" s="39">
        <f t="shared" si="66"/>
        <v>0</v>
      </c>
      <c r="AJ69" s="50">
        <f t="shared" ref="AJ69" si="67">IF(AJ65=1,IF(AJ64=1,IF(AJ66=1,($AO65),($AO66)),0),0)</f>
        <v>0</v>
      </c>
      <c r="AK69" s="40">
        <f>SUM(F69:AJ69)</f>
        <v>260900</v>
      </c>
      <c r="AR69" s="25"/>
      <c r="AS69" s="25"/>
      <c r="AT69" s="25"/>
    </row>
    <row r="70" spans="2:51" ht="14.1" customHeight="1" thickBot="1">
      <c r="B70" s="102"/>
      <c r="C70" s="41"/>
      <c r="D70" s="42" t="s">
        <v>14</v>
      </c>
      <c r="E70" s="43" t="s">
        <v>8</v>
      </c>
      <c r="F70" s="87">
        <f>IF(F65=1,IF(F64=1,IF(F66=1,$AP65,$AP66),IF(F66=1,$AQ65,$AQ66)),0)</f>
        <v>11300</v>
      </c>
      <c r="G70" s="44">
        <f>IF(G65=1,IF(G64=1,IF(G66=1,$AP65,$AP66),IF(G66=1,$AQ65,$AQ66)),0)</f>
        <v>11300</v>
      </c>
      <c r="H70" s="44">
        <f t="shared" ref="H70:AI70" si="68">IF(H65=1,IF(H64=1,IF(H66=1,$AP65,$AP66),IF(H66=1,$AQ65,$AQ66)),0)</f>
        <v>11300</v>
      </c>
      <c r="I70" s="44">
        <f t="shared" si="68"/>
        <v>4800</v>
      </c>
      <c r="J70" s="44">
        <f t="shared" si="68"/>
        <v>4800</v>
      </c>
      <c r="K70" s="44">
        <f t="shared" si="68"/>
        <v>11600</v>
      </c>
      <c r="L70" s="44">
        <f t="shared" si="68"/>
        <v>4800</v>
      </c>
      <c r="M70" s="44">
        <f t="shared" si="68"/>
        <v>4800</v>
      </c>
      <c r="N70" s="44">
        <f t="shared" si="68"/>
        <v>4800</v>
      </c>
      <c r="O70" s="44">
        <f t="shared" si="68"/>
        <v>4800</v>
      </c>
      <c r="P70" s="44">
        <f t="shared" si="68"/>
        <v>4800</v>
      </c>
      <c r="Q70" s="44">
        <f t="shared" si="68"/>
        <v>4800</v>
      </c>
      <c r="R70" s="44">
        <f t="shared" si="68"/>
        <v>11600</v>
      </c>
      <c r="S70" s="44">
        <f t="shared" si="68"/>
        <v>4800</v>
      </c>
      <c r="T70" s="44">
        <f t="shared" si="68"/>
        <v>4800</v>
      </c>
      <c r="U70" s="44">
        <f t="shared" si="68"/>
        <v>4800</v>
      </c>
      <c r="V70" s="44">
        <f t="shared" si="68"/>
        <v>4800</v>
      </c>
      <c r="W70" s="44">
        <f t="shared" si="68"/>
        <v>4800</v>
      </c>
      <c r="X70" s="44">
        <f t="shared" si="68"/>
        <v>11300</v>
      </c>
      <c r="Y70" s="44">
        <f t="shared" si="68"/>
        <v>27100</v>
      </c>
      <c r="Z70" s="44">
        <f t="shared" si="68"/>
        <v>11300</v>
      </c>
      <c r="AA70" s="44">
        <f t="shared" si="68"/>
        <v>11300</v>
      </c>
      <c r="AB70" s="44">
        <f t="shared" si="68"/>
        <v>11300</v>
      </c>
      <c r="AC70" s="44">
        <f t="shared" si="68"/>
        <v>11300</v>
      </c>
      <c r="AD70" s="44">
        <f t="shared" si="68"/>
        <v>11300</v>
      </c>
      <c r="AE70" s="44">
        <f t="shared" si="68"/>
        <v>11300</v>
      </c>
      <c r="AF70" s="44">
        <f t="shared" si="68"/>
        <v>27100</v>
      </c>
      <c r="AG70" s="44">
        <f t="shared" si="68"/>
        <v>11300</v>
      </c>
      <c r="AH70" s="44">
        <f t="shared" si="68"/>
        <v>27100</v>
      </c>
      <c r="AI70" s="44">
        <f t="shared" si="68"/>
        <v>27100</v>
      </c>
      <c r="AJ70" s="45">
        <f t="shared" ref="AJ70" si="69">IF(AJ65=1,IF(AJ64=1,IF(AJ66=1,$AP65,$AP66),IF(AJ66=1,$AQ65,$AQ66)),0)</f>
        <v>27100</v>
      </c>
      <c r="AK70" s="47">
        <f>SUM(F70:AJ70)</f>
        <v>345400</v>
      </c>
      <c r="AR70" s="25"/>
      <c r="AS70" s="25"/>
      <c r="AT70" s="25"/>
    </row>
    <row r="71" spans="2:51" ht="14.1" customHeight="1">
      <c r="B71" s="100" t="s">
        <v>62</v>
      </c>
      <c r="C71" s="103" t="s">
        <v>3</v>
      </c>
      <c r="D71" s="104"/>
      <c r="E71" s="105"/>
      <c r="F71" s="89">
        <v>0</v>
      </c>
      <c r="G71" s="90">
        <v>0</v>
      </c>
      <c r="H71" s="90">
        <v>0</v>
      </c>
      <c r="I71" s="90">
        <v>1</v>
      </c>
      <c r="J71" s="90">
        <v>1</v>
      </c>
      <c r="K71" s="90">
        <v>1</v>
      </c>
      <c r="L71" s="90">
        <v>1</v>
      </c>
      <c r="M71" s="90">
        <v>1</v>
      </c>
      <c r="N71" s="90">
        <v>1</v>
      </c>
      <c r="O71" s="90">
        <v>0</v>
      </c>
      <c r="P71" s="90">
        <v>0</v>
      </c>
      <c r="Q71" s="90">
        <v>1</v>
      </c>
      <c r="R71" s="90">
        <v>1</v>
      </c>
      <c r="S71" s="90">
        <v>1</v>
      </c>
      <c r="T71" s="90">
        <v>1</v>
      </c>
      <c r="U71" s="90">
        <v>1</v>
      </c>
      <c r="V71" s="90">
        <v>0</v>
      </c>
      <c r="W71" s="90">
        <v>1</v>
      </c>
      <c r="X71" s="90">
        <v>1</v>
      </c>
      <c r="Y71" s="90">
        <v>1</v>
      </c>
      <c r="Z71" s="90">
        <v>1</v>
      </c>
      <c r="AA71" s="90">
        <v>1</v>
      </c>
      <c r="AB71" s="90">
        <v>1</v>
      </c>
      <c r="AC71" s="90">
        <v>0</v>
      </c>
      <c r="AD71" s="90">
        <v>1</v>
      </c>
      <c r="AE71" s="90">
        <v>1</v>
      </c>
      <c r="AF71" s="90">
        <v>1</v>
      </c>
      <c r="AG71" s="90">
        <v>1</v>
      </c>
      <c r="AH71" s="90">
        <v>1</v>
      </c>
      <c r="AI71" s="90">
        <v>1</v>
      </c>
      <c r="AJ71" s="91">
        <v>0</v>
      </c>
      <c r="AK71" s="16">
        <f>COUNTIF(F71:AJ71,1)</f>
        <v>23</v>
      </c>
      <c r="AN71" s="88" t="s">
        <v>44</v>
      </c>
      <c r="AO71" s="2" t="s">
        <v>9</v>
      </c>
      <c r="AP71" s="2" t="s">
        <v>10</v>
      </c>
      <c r="AQ71" s="2" t="s">
        <v>11</v>
      </c>
      <c r="AV71" s="88" t="s">
        <v>44</v>
      </c>
      <c r="AW71" s="2" t="s">
        <v>9</v>
      </c>
      <c r="AX71" s="2" t="s">
        <v>10</v>
      </c>
      <c r="AY71" s="2" t="s">
        <v>11</v>
      </c>
    </row>
    <row r="72" spans="2:51" ht="14.1" customHeight="1">
      <c r="B72" s="101"/>
      <c r="C72" s="106" t="s">
        <v>4</v>
      </c>
      <c r="D72" s="99"/>
      <c r="E72" s="107"/>
      <c r="F72" s="18">
        <v>1</v>
      </c>
      <c r="G72" s="19">
        <v>1</v>
      </c>
      <c r="H72" s="19">
        <v>1</v>
      </c>
      <c r="I72" s="19">
        <v>1</v>
      </c>
      <c r="J72" s="19">
        <v>1</v>
      </c>
      <c r="K72" s="19">
        <v>1</v>
      </c>
      <c r="L72" s="19">
        <v>1</v>
      </c>
      <c r="M72" s="19">
        <v>1</v>
      </c>
      <c r="N72" s="19">
        <v>1</v>
      </c>
      <c r="O72" s="19">
        <v>1</v>
      </c>
      <c r="P72" s="19">
        <v>1</v>
      </c>
      <c r="Q72" s="19">
        <v>1</v>
      </c>
      <c r="R72" s="19">
        <v>1</v>
      </c>
      <c r="S72" s="19">
        <v>1</v>
      </c>
      <c r="T72" s="19">
        <v>1</v>
      </c>
      <c r="U72" s="19">
        <v>1</v>
      </c>
      <c r="V72" s="19">
        <v>1</v>
      </c>
      <c r="W72" s="19">
        <v>1</v>
      </c>
      <c r="X72" s="19">
        <v>1</v>
      </c>
      <c r="Y72" s="19">
        <v>1</v>
      </c>
      <c r="Z72" s="19">
        <v>1</v>
      </c>
      <c r="AA72" s="19">
        <v>1</v>
      </c>
      <c r="AB72" s="19">
        <v>1</v>
      </c>
      <c r="AC72" s="19">
        <v>1</v>
      </c>
      <c r="AD72" s="19">
        <v>1</v>
      </c>
      <c r="AE72" s="19">
        <v>1</v>
      </c>
      <c r="AF72" s="19">
        <v>1</v>
      </c>
      <c r="AG72" s="19">
        <v>1</v>
      </c>
      <c r="AH72" s="19">
        <v>1</v>
      </c>
      <c r="AI72" s="19">
        <v>1</v>
      </c>
      <c r="AJ72" s="19">
        <v>1</v>
      </c>
      <c r="AK72" s="21">
        <f>COUNTIF(F72:AJ72,1)</f>
        <v>31</v>
      </c>
      <c r="AN72" s="2" t="s">
        <v>13</v>
      </c>
      <c r="AO72" s="5">
        <f t="shared" ref="AO72:AQ75" si="70">ROUND((1-$D$4)*AW72,-2)</f>
        <v>6700</v>
      </c>
      <c r="AP72" s="5">
        <f t="shared" si="70"/>
        <v>4800</v>
      </c>
      <c r="AQ72" s="5">
        <f>ROUNDUP((1-$D$4)*AY72,-2)</f>
        <v>11600</v>
      </c>
      <c r="AV72" s="2" t="s">
        <v>13</v>
      </c>
      <c r="AW72" s="3">
        <v>20860</v>
      </c>
      <c r="AX72" s="3">
        <v>14900</v>
      </c>
      <c r="AY72" s="3">
        <v>35760</v>
      </c>
    </row>
    <row r="73" spans="2:51" ht="14.1" customHeight="1">
      <c r="B73" s="101"/>
      <c r="C73" s="106" t="s">
        <v>5</v>
      </c>
      <c r="D73" s="108"/>
      <c r="E73" s="22" t="s">
        <v>6</v>
      </c>
      <c r="F73" s="18">
        <v>2</v>
      </c>
      <c r="G73" s="19">
        <v>2</v>
      </c>
      <c r="H73" s="19">
        <v>2</v>
      </c>
      <c r="I73" s="19">
        <v>2</v>
      </c>
      <c r="J73" s="19">
        <v>2</v>
      </c>
      <c r="K73" s="19">
        <v>2</v>
      </c>
      <c r="L73" s="19">
        <v>2</v>
      </c>
      <c r="M73" s="19">
        <v>2</v>
      </c>
      <c r="N73" s="19">
        <v>2</v>
      </c>
      <c r="O73" s="19">
        <v>2</v>
      </c>
      <c r="P73" s="19">
        <v>2</v>
      </c>
      <c r="Q73" s="19">
        <v>2</v>
      </c>
      <c r="R73" s="19">
        <v>2</v>
      </c>
      <c r="S73" s="19">
        <v>2</v>
      </c>
      <c r="T73" s="19">
        <v>2</v>
      </c>
      <c r="U73" s="19">
        <v>2</v>
      </c>
      <c r="V73" s="19">
        <v>2</v>
      </c>
      <c r="W73" s="19">
        <v>2</v>
      </c>
      <c r="X73" s="19">
        <v>2</v>
      </c>
      <c r="Y73" s="19">
        <v>1</v>
      </c>
      <c r="Z73" s="19">
        <v>1</v>
      </c>
      <c r="AA73" s="19">
        <v>1</v>
      </c>
      <c r="AB73" s="19">
        <v>1</v>
      </c>
      <c r="AC73" s="19">
        <v>1</v>
      </c>
      <c r="AD73" s="19">
        <v>1</v>
      </c>
      <c r="AE73" s="19">
        <v>1</v>
      </c>
      <c r="AF73" s="19">
        <v>1</v>
      </c>
      <c r="AG73" s="19">
        <v>1</v>
      </c>
      <c r="AH73" s="19">
        <v>1</v>
      </c>
      <c r="AI73" s="19">
        <v>1</v>
      </c>
      <c r="AJ73" s="19">
        <v>1</v>
      </c>
      <c r="AK73" s="21">
        <f>COUNTIF(F73:AJ73,1)</f>
        <v>12</v>
      </c>
      <c r="AN73" s="2" t="s">
        <v>15</v>
      </c>
      <c r="AO73" s="5">
        <f t="shared" si="70"/>
        <v>15800</v>
      </c>
      <c r="AP73" s="5">
        <f t="shared" si="70"/>
        <v>11300</v>
      </c>
      <c r="AQ73" s="5">
        <f t="shared" si="70"/>
        <v>27100</v>
      </c>
      <c r="AV73" s="2" t="s">
        <v>15</v>
      </c>
      <c r="AW73" s="3">
        <v>48860</v>
      </c>
      <c r="AX73" s="3">
        <v>34900</v>
      </c>
      <c r="AY73" s="3">
        <v>83760</v>
      </c>
    </row>
    <row r="74" spans="2:51" ht="14.1" customHeight="1">
      <c r="B74" s="101"/>
      <c r="C74" s="117"/>
      <c r="D74" s="118"/>
      <c r="E74" s="26"/>
      <c r="F74" s="27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58"/>
      <c r="AK74" s="24"/>
      <c r="AN74" s="2" t="s">
        <v>33</v>
      </c>
      <c r="AO74" s="5">
        <f t="shared" si="70"/>
        <v>0</v>
      </c>
      <c r="AP74" s="5">
        <f t="shared" si="70"/>
        <v>0</v>
      </c>
      <c r="AQ74" s="5">
        <f t="shared" si="70"/>
        <v>0</v>
      </c>
      <c r="AV74" s="2" t="s">
        <v>33</v>
      </c>
      <c r="AW74" s="5"/>
      <c r="AX74" s="5"/>
      <c r="AY74" s="4"/>
    </row>
    <row r="75" spans="2:51" ht="14.1" customHeight="1">
      <c r="B75" s="101"/>
      <c r="C75" s="31" t="s">
        <v>7</v>
      </c>
      <c r="D75" s="32"/>
      <c r="E75" s="33" t="s">
        <v>8</v>
      </c>
      <c r="F75" s="48">
        <f>F76+F77</f>
        <v>27100</v>
      </c>
      <c r="G75" s="35">
        <f t="shared" ref="G75:AJ75" si="71">G76+G77</f>
        <v>27100</v>
      </c>
      <c r="H75" s="35">
        <f t="shared" si="71"/>
        <v>27100</v>
      </c>
      <c r="I75" s="35">
        <f t="shared" si="71"/>
        <v>27100</v>
      </c>
      <c r="J75" s="35">
        <f t="shared" si="71"/>
        <v>27100</v>
      </c>
      <c r="K75" s="35">
        <f t="shared" si="71"/>
        <v>27100</v>
      </c>
      <c r="L75" s="35">
        <f t="shared" si="71"/>
        <v>27100</v>
      </c>
      <c r="M75" s="35">
        <f t="shared" si="71"/>
        <v>27100</v>
      </c>
      <c r="N75" s="35">
        <f t="shared" si="71"/>
        <v>27100</v>
      </c>
      <c r="O75" s="35">
        <f t="shared" si="71"/>
        <v>27100</v>
      </c>
      <c r="P75" s="35">
        <f t="shared" si="71"/>
        <v>27100</v>
      </c>
      <c r="Q75" s="35">
        <f t="shared" si="71"/>
        <v>27100</v>
      </c>
      <c r="R75" s="35">
        <f t="shared" si="71"/>
        <v>27100</v>
      </c>
      <c r="S75" s="35">
        <f t="shared" si="71"/>
        <v>27100</v>
      </c>
      <c r="T75" s="35">
        <f t="shared" si="71"/>
        <v>27100</v>
      </c>
      <c r="U75" s="35">
        <f t="shared" si="71"/>
        <v>27100</v>
      </c>
      <c r="V75" s="35">
        <f t="shared" si="71"/>
        <v>27100</v>
      </c>
      <c r="W75" s="35">
        <f t="shared" si="71"/>
        <v>27100</v>
      </c>
      <c r="X75" s="35">
        <f t="shared" si="71"/>
        <v>27100</v>
      </c>
      <c r="Y75" s="35">
        <f t="shared" si="71"/>
        <v>11500</v>
      </c>
      <c r="Z75" s="35">
        <f t="shared" si="71"/>
        <v>11500</v>
      </c>
      <c r="AA75" s="35">
        <f t="shared" si="71"/>
        <v>11500</v>
      </c>
      <c r="AB75" s="35">
        <f t="shared" si="71"/>
        <v>11500</v>
      </c>
      <c r="AC75" s="35">
        <f t="shared" si="71"/>
        <v>11600</v>
      </c>
      <c r="AD75" s="35">
        <f t="shared" si="71"/>
        <v>11500</v>
      </c>
      <c r="AE75" s="35">
        <f t="shared" si="71"/>
        <v>11500</v>
      </c>
      <c r="AF75" s="35">
        <f t="shared" si="71"/>
        <v>11500</v>
      </c>
      <c r="AG75" s="35">
        <f t="shared" si="71"/>
        <v>11500</v>
      </c>
      <c r="AH75" s="35">
        <f t="shared" si="71"/>
        <v>11500</v>
      </c>
      <c r="AI75" s="35">
        <f t="shared" si="71"/>
        <v>11500</v>
      </c>
      <c r="AJ75" s="59">
        <f t="shared" si="71"/>
        <v>11600</v>
      </c>
      <c r="AK75" s="37">
        <f>SUM(F75:AJ75)</f>
        <v>653100</v>
      </c>
      <c r="AL75" s="25"/>
      <c r="AM75" s="25"/>
      <c r="AN75" s="2" t="s">
        <v>34</v>
      </c>
      <c r="AO75" s="5">
        <f t="shared" si="70"/>
        <v>6700</v>
      </c>
      <c r="AP75" s="5">
        <f t="shared" si="70"/>
        <v>7900</v>
      </c>
      <c r="AQ75" s="5">
        <f t="shared" si="70"/>
        <v>0</v>
      </c>
      <c r="AV75" s="2" t="s">
        <v>34</v>
      </c>
      <c r="AW75" s="5">
        <v>20860</v>
      </c>
      <c r="AX75" s="5">
        <v>24500</v>
      </c>
      <c r="AY75" s="4"/>
    </row>
    <row r="76" spans="2:51" ht="14.1" customHeight="1">
      <c r="B76" s="101"/>
      <c r="C76" s="17"/>
      <c r="D76" s="38" t="s">
        <v>12</v>
      </c>
      <c r="E76" s="22" t="s">
        <v>8</v>
      </c>
      <c r="F76" s="49">
        <f t="shared" ref="F76:AI76" si="72">IF(F72=1,IF(F71=1,IF(F73=1,($AO72),($AO73)),0),0)</f>
        <v>0</v>
      </c>
      <c r="G76" s="50">
        <f t="shared" si="72"/>
        <v>0</v>
      </c>
      <c r="H76" s="50">
        <f t="shared" si="72"/>
        <v>0</v>
      </c>
      <c r="I76" s="50">
        <f t="shared" si="72"/>
        <v>15800</v>
      </c>
      <c r="J76" s="50">
        <f t="shared" si="72"/>
        <v>15800</v>
      </c>
      <c r="K76" s="50">
        <f t="shared" si="72"/>
        <v>15800</v>
      </c>
      <c r="L76" s="50">
        <f t="shared" si="72"/>
        <v>15800</v>
      </c>
      <c r="M76" s="50">
        <f t="shared" si="72"/>
        <v>15800</v>
      </c>
      <c r="N76" s="50">
        <f t="shared" si="72"/>
        <v>15800</v>
      </c>
      <c r="O76" s="50">
        <f t="shared" si="72"/>
        <v>0</v>
      </c>
      <c r="P76" s="50">
        <f t="shared" si="72"/>
        <v>0</v>
      </c>
      <c r="Q76" s="50">
        <f t="shared" si="72"/>
        <v>15800</v>
      </c>
      <c r="R76" s="50">
        <f t="shared" si="72"/>
        <v>15800</v>
      </c>
      <c r="S76" s="50">
        <f t="shared" si="72"/>
        <v>15800</v>
      </c>
      <c r="T76" s="50">
        <f t="shared" si="72"/>
        <v>15800</v>
      </c>
      <c r="U76" s="50">
        <f t="shared" si="72"/>
        <v>15800</v>
      </c>
      <c r="V76" s="50">
        <f t="shared" si="72"/>
        <v>0</v>
      </c>
      <c r="W76" s="50">
        <f t="shared" si="72"/>
        <v>15800</v>
      </c>
      <c r="X76" s="50">
        <f t="shared" si="72"/>
        <v>15800</v>
      </c>
      <c r="Y76" s="50">
        <f t="shared" si="72"/>
        <v>6700</v>
      </c>
      <c r="Z76" s="50">
        <f t="shared" si="72"/>
        <v>6700</v>
      </c>
      <c r="AA76" s="50">
        <f t="shared" si="72"/>
        <v>6700</v>
      </c>
      <c r="AB76" s="50">
        <f t="shared" si="72"/>
        <v>6700</v>
      </c>
      <c r="AC76" s="50">
        <f t="shared" si="72"/>
        <v>0</v>
      </c>
      <c r="AD76" s="50">
        <f t="shared" si="72"/>
        <v>6700</v>
      </c>
      <c r="AE76" s="50">
        <f t="shared" si="72"/>
        <v>6700</v>
      </c>
      <c r="AF76" s="50">
        <f t="shared" si="72"/>
        <v>6700</v>
      </c>
      <c r="AG76" s="50">
        <f t="shared" si="72"/>
        <v>6700</v>
      </c>
      <c r="AH76" s="50">
        <f t="shared" si="72"/>
        <v>6700</v>
      </c>
      <c r="AI76" s="50">
        <f t="shared" si="72"/>
        <v>6700</v>
      </c>
      <c r="AJ76" s="50">
        <f t="shared" ref="AJ76" si="73">IF(AJ72=1,IF(AJ71=1,IF(AJ73=1,($AO72),($AO73)),0),0)</f>
        <v>0</v>
      </c>
      <c r="AK76" s="40">
        <f>SUM(F76:AJ76)</f>
        <v>272400</v>
      </c>
      <c r="AR76" s="25"/>
      <c r="AS76" s="25"/>
      <c r="AT76" s="25"/>
    </row>
    <row r="77" spans="2:51" ht="14.1" customHeight="1" thickBot="1">
      <c r="B77" s="102"/>
      <c r="C77" s="41"/>
      <c r="D77" s="42" t="s">
        <v>14</v>
      </c>
      <c r="E77" s="43" t="s">
        <v>8</v>
      </c>
      <c r="F77" s="51">
        <f t="shared" ref="F77:AI77" si="74">IF(F72=1,IF(F71=1,IF(F73=1,$AP72,$AP73),IF(F73=1,$AQ72,$AQ73)),0)</f>
        <v>27100</v>
      </c>
      <c r="G77" s="45">
        <f t="shared" si="74"/>
        <v>27100</v>
      </c>
      <c r="H77" s="45">
        <f t="shared" si="74"/>
        <v>27100</v>
      </c>
      <c r="I77" s="45">
        <f t="shared" si="74"/>
        <v>11300</v>
      </c>
      <c r="J77" s="45">
        <f t="shared" si="74"/>
        <v>11300</v>
      </c>
      <c r="K77" s="45">
        <f t="shared" si="74"/>
        <v>11300</v>
      </c>
      <c r="L77" s="45">
        <f t="shared" si="74"/>
        <v>11300</v>
      </c>
      <c r="M77" s="45">
        <f t="shared" si="74"/>
        <v>11300</v>
      </c>
      <c r="N77" s="45">
        <f t="shared" si="74"/>
        <v>11300</v>
      </c>
      <c r="O77" s="45">
        <f t="shared" si="74"/>
        <v>27100</v>
      </c>
      <c r="P77" s="45">
        <f t="shared" si="74"/>
        <v>27100</v>
      </c>
      <c r="Q77" s="45">
        <f t="shared" si="74"/>
        <v>11300</v>
      </c>
      <c r="R77" s="45">
        <f t="shared" si="74"/>
        <v>11300</v>
      </c>
      <c r="S77" s="45">
        <f t="shared" si="74"/>
        <v>11300</v>
      </c>
      <c r="T77" s="45">
        <f t="shared" si="74"/>
        <v>11300</v>
      </c>
      <c r="U77" s="45">
        <f t="shared" si="74"/>
        <v>11300</v>
      </c>
      <c r="V77" s="45">
        <f t="shared" si="74"/>
        <v>27100</v>
      </c>
      <c r="W77" s="45">
        <f t="shared" si="74"/>
        <v>11300</v>
      </c>
      <c r="X77" s="45">
        <f t="shared" si="74"/>
        <v>11300</v>
      </c>
      <c r="Y77" s="45">
        <f t="shared" si="74"/>
        <v>4800</v>
      </c>
      <c r="Z77" s="45">
        <f t="shared" si="74"/>
        <v>4800</v>
      </c>
      <c r="AA77" s="45">
        <f t="shared" si="74"/>
        <v>4800</v>
      </c>
      <c r="AB77" s="45">
        <f t="shared" si="74"/>
        <v>4800</v>
      </c>
      <c r="AC77" s="45">
        <f t="shared" si="74"/>
        <v>11600</v>
      </c>
      <c r="AD77" s="45">
        <f t="shared" si="74"/>
        <v>4800</v>
      </c>
      <c r="AE77" s="45">
        <f t="shared" si="74"/>
        <v>4800</v>
      </c>
      <c r="AF77" s="45">
        <f t="shared" si="74"/>
        <v>4800</v>
      </c>
      <c r="AG77" s="45">
        <f t="shared" si="74"/>
        <v>4800</v>
      </c>
      <c r="AH77" s="45">
        <f t="shared" si="74"/>
        <v>4800</v>
      </c>
      <c r="AI77" s="45">
        <f t="shared" si="74"/>
        <v>4800</v>
      </c>
      <c r="AJ77" s="45">
        <f t="shared" ref="AJ77" si="75">IF(AJ72=1,IF(AJ71=1,IF(AJ73=1,$AP72,$AP73),IF(AJ73=1,$AQ72,$AQ73)),0)</f>
        <v>11600</v>
      </c>
      <c r="AK77" s="47">
        <f>SUM(F77:AJ77)</f>
        <v>380700</v>
      </c>
      <c r="AR77" s="25"/>
      <c r="AS77" s="25"/>
      <c r="AT77" s="25"/>
    </row>
    <row r="78" spans="2:51" ht="14.1" customHeight="1">
      <c r="B78" s="100" t="s">
        <v>63</v>
      </c>
      <c r="C78" s="103" t="s">
        <v>3</v>
      </c>
      <c r="D78" s="104"/>
      <c r="E78" s="105"/>
      <c r="F78" s="89">
        <v>1</v>
      </c>
      <c r="G78" s="90">
        <v>1</v>
      </c>
      <c r="H78" s="90">
        <v>1</v>
      </c>
      <c r="I78" s="90">
        <v>1</v>
      </c>
      <c r="J78" s="90">
        <v>1</v>
      </c>
      <c r="K78" s="90">
        <v>1</v>
      </c>
      <c r="L78" s="90">
        <v>0</v>
      </c>
      <c r="M78" s="90">
        <v>1</v>
      </c>
      <c r="N78" s="90">
        <v>1</v>
      </c>
      <c r="O78" s="90">
        <v>1</v>
      </c>
      <c r="P78" s="90">
        <v>0</v>
      </c>
      <c r="Q78" s="90">
        <v>1</v>
      </c>
      <c r="R78" s="90">
        <v>1</v>
      </c>
      <c r="S78" s="90">
        <v>0</v>
      </c>
      <c r="T78" s="90">
        <v>1</v>
      </c>
      <c r="U78" s="90">
        <v>1</v>
      </c>
      <c r="V78" s="90">
        <v>1</v>
      </c>
      <c r="W78" s="90">
        <v>1</v>
      </c>
      <c r="X78" s="90">
        <v>1</v>
      </c>
      <c r="Y78" s="90">
        <v>1</v>
      </c>
      <c r="Z78" s="90">
        <v>0</v>
      </c>
      <c r="AA78" s="90">
        <v>1</v>
      </c>
      <c r="AB78" s="90">
        <v>0</v>
      </c>
      <c r="AC78" s="90">
        <v>1</v>
      </c>
      <c r="AD78" s="90">
        <v>1</v>
      </c>
      <c r="AE78" s="90">
        <v>1</v>
      </c>
      <c r="AF78" s="90">
        <v>1</v>
      </c>
      <c r="AG78" s="90">
        <v>0</v>
      </c>
      <c r="AH78" s="72"/>
      <c r="AI78" s="72"/>
      <c r="AJ78" s="73"/>
      <c r="AK78" s="16">
        <f>COUNTIF(F78:AG78,1)</f>
        <v>22</v>
      </c>
      <c r="AN78" s="88" t="s">
        <v>43</v>
      </c>
      <c r="AO78" s="2" t="s">
        <v>9</v>
      </c>
      <c r="AP78" s="2" t="s">
        <v>10</v>
      </c>
      <c r="AQ78" s="2" t="s">
        <v>11</v>
      </c>
      <c r="AV78" s="88" t="s">
        <v>43</v>
      </c>
      <c r="AW78" s="2" t="s">
        <v>9</v>
      </c>
      <c r="AX78" s="2" t="s">
        <v>10</v>
      </c>
      <c r="AY78" s="2" t="s">
        <v>11</v>
      </c>
    </row>
    <row r="79" spans="2:51" ht="14.1" customHeight="1">
      <c r="B79" s="101"/>
      <c r="C79" s="106" t="s">
        <v>4</v>
      </c>
      <c r="D79" s="99"/>
      <c r="E79" s="107"/>
      <c r="F79" s="18">
        <v>1</v>
      </c>
      <c r="G79" s="19">
        <v>1</v>
      </c>
      <c r="H79" s="19">
        <v>1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1</v>
      </c>
      <c r="W79" s="19">
        <v>1</v>
      </c>
      <c r="X79" s="19">
        <v>1</v>
      </c>
      <c r="Y79" s="19">
        <v>1</v>
      </c>
      <c r="Z79" s="19">
        <v>1</v>
      </c>
      <c r="AA79" s="19">
        <v>1</v>
      </c>
      <c r="AB79" s="19">
        <v>1</v>
      </c>
      <c r="AC79" s="19">
        <v>1</v>
      </c>
      <c r="AD79" s="19">
        <v>1</v>
      </c>
      <c r="AE79" s="19">
        <v>1</v>
      </c>
      <c r="AF79" s="19">
        <v>1</v>
      </c>
      <c r="AG79" s="19">
        <v>1</v>
      </c>
      <c r="AH79" s="74"/>
      <c r="AI79" s="74"/>
      <c r="AJ79" s="67"/>
      <c r="AK79" s="21">
        <f>COUNTIF(F79:AG79,1)</f>
        <v>15</v>
      </c>
      <c r="AN79" s="2" t="s">
        <v>13</v>
      </c>
      <c r="AO79" s="5">
        <f t="shared" ref="AO79:AQ82" si="76">ROUND((1-$D$4)*AW79,-2)</f>
        <v>6700</v>
      </c>
      <c r="AP79" s="5">
        <f t="shared" si="76"/>
        <v>4800</v>
      </c>
      <c r="AQ79" s="5">
        <f>ROUNDUP((1-$D$4)*AY79,-2)</f>
        <v>11600</v>
      </c>
      <c r="AV79" s="2" t="s">
        <v>13</v>
      </c>
      <c r="AW79" s="3">
        <v>20860</v>
      </c>
      <c r="AX79" s="3">
        <v>14900</v>
      </c>
      <c r="AY79" s="3">
        <v>35760</v>
      </c>
    </row>
    <row r="80" spans="2:51" ht="14.1" customHeight="1">
      <c r="B80" s="101"/>
      <c r="C80" s="106" t="s">
        <v>5</v>
      </c>
      <c r="D80" s="108"/>
      <c r="E80" s="22" t="s">
        <v>6</v>
      </c>
      <c r="F80" s="18">
        <v>1</v>
      </c>
      <c r="G80" s="19">
        <v>1</v>
      </c>
      <c r="H80" s="19">
        <v>1</v>
      </c>
      <c r="I80" s="19">
        <v>1</v>
      </c>
      <c r="J80" s="19">
        <v>1</v>
      </c>
      <c r="K80" s="19">
        <v>1</v>
      </c>
      <c r="L80" s="19">
        <v>1</v>
      </c>
      <c r="M80" s="19">
        <v>1</v>
      </c>
      <c r="N80" s="19">
        <v>1</v>
      </c>
      <c r="O80" s="19">
        <v>1</v>
      </c>
      <c r="P80" s="19">
        <v>1</v>
      </c>
      <c r="Q80" s="19">
        <v>1</v>
      </c>
      <c r="R80" s="19">
        <v>1</v>
      </c>
      <c r="S80" s="19">
        <v>1</v>
      </c>
      <c r="T80" s="19">
        <v>1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1</v>
      </c>
      <c r="AC80" s="19">
        <v>1</v>
      </c>
      <c r="AD80" s="19">
        <v>1</v>
      </c>
      <c r="AE80" s="19">
        <v>1</v>
      </c>
      <c r="AF80" s="19">
        <v>1</v>
      </c>
      <c r="AG80" s="19">
        <v>1</v>
      </c>
      <c r="AH80" s="74"/>
      <c r="AI80" s="74"/>
      <c r="AJ80" s="67"/>
      <c r="AK80" s="21">
        <f>COUNTIF(F80:AG80,1)</f>
        <v>21</v>
      </c>
      <c r="AN80" s="2" t="s">
        <v>15</v>
      </c>
      <c r="AO80" s="5">
        <f t="shared" si="76"/>
        <v>0</v>
      </c>
      <c r="AP80" s="5">
        <f t="shared" si="76"/>
        <v>0</v>
      </c>
      <c r="AQ80" s="5">
        <f t="shared" si="76"/>
        <v>0</v>
      </c>
      <c r="AV80" s="2" t="s">
        <v>15</v>
      </c>
      <c r="AW80" s="3"/>
      <c r="AX80" s="3"/>
      <c r="AY80" s="3"/>
    </row>
    <row r="81" spans="2:51" ht="14.1" customHeight="1">
      <c r="B81" s="101"/>
      <c r="C81" s="117"/>
      <c r="D81" s="118"/>
      <c r="E81" s="26"/>
      <c r="F81" s="27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75"/>
      <c r="AI81" s="75"/>
      <c r="AJ81" s="76"/>
      <c r="AK81" s="24"/>
      <c r="AN81" s="2" t="s">
        <v>33</v>
      </c>
      <c r="AO81" s="5">
        <f t="shared" si="76"/>
        <v>300</v>
      </c>
      <c r="AP81" s="5">
        <f t="shared" si="76"/>
        <v>900</v>
      </c>
      <c r="AQ81" s="5">
        <f t="shared" si="76"/>
        <v>0</v>
      </c>
      <c r="AV81" s="2" t="s">
        <v>33</v>
      </c>
      <c r="AW81" s="5">
        <v>995</v>
      </c>
      <c r="AX81" s="5">
        <v>2805</v>
      </c>
      <c r="AY81" s="4"/>
    </row>
    <row r="82" spans="2:51" ht="14.1" customHeight="1">
      <c r="B82" s="101"/>
      <c r="C82" s="31" t="s">
        <v>7</v>
      </c>
      <c r="D82" s="32"/>
      <c r="E82" s="33" t="s">
        <v>8</v>
      </c>
      <c r="F82" s="48">
        <f>F83+F84</f>
        <v>11500</v>
      </c>
      <c r="G82" s="35">
        <f t="shared" ref="G82:AG82" si="77">G83+G84</f>
        <v>11500</v>
      </c>
      <c r="H82" s="35">
        <f t="shared" si="77"/>
        <v>11500</v>
      </c>
      <c r="I82" s="35">
        <f t="shared" si="77"/>
        <v>0</v>
      </c>
      <c r="J82" s="35">
        <f t="shared" si="77"/>
        <v>0</v>
      </c>
      <c r="K82" s="35">
        <f t="shared" si="77"/>
        <v>0</v>
      </c>
      <c r="L82" s="35">
        <f t="shared" si="77"/>
        <v>0</v>
      </c>
      <c r="M82" s="35">
        <f t="shared" si="77"/>
        <v>0</v>
      </c>
      <c r="N82" s="35">
        <f t="shared" si="77"/>
        <v>0</v>
      </c>
      <c r="O82" s="35">
        <f t="shared" si="77"/>
        <v>0</v>
      </c>
      <c r="P82" s="35">
        <f t="shared" si="77"/>
        <v>0</v>
      </c>
      <c r="Q82" s="35">
        <f t="shared" si="77"/>
        <v>0</v>
      </c>
      <c r="R82" s="35">
        <f t="shared" si="77"/>
        <v>0</v>
      </c>
      <c r="S82" s="35">
        <f t="shared" si="77"/>
        <v>0</v>
      </c>
      <c r="T82" s="35">
        <f t="shared" si="77"/>
        <v>0</v>
      </c>
      <c r="U82" s="35">
        <f t="shared" si="77"/>
        <v>0</v>
      </c>
      <c r="V82" s="35">
        <f t="shared" si="77"/>
        <v>0</v>
      </c>
      <c r="W82" s="35">
        <f t="shared" si="77"/>
        <v>0</v>
      </c>
      <c r="X82" s="35">
        <f t="shared" si="77"/>
        <v>0</v>
      </c>
      <c r="Y82" s="35">
        <f t="shared" si="77"/>
        <v>0</v>
      </c>
      <c r="Z82" s="35">
        <f t="shared" si="77"/>
        <v>0</v>
      </c>
      <c r="AA82" s="35">
        <f t="shared" si="77"/>
        <v>0</v>
      </c>
      <c r="AB82" s="35">
        <f t="shared" si="77"/>
        <v>11600</v>
      </c>
      <c r="AC82" s="35">
        <f t="shared" si="77"/>
        <v>11500</v>
      </c>
      <c r="AD82" s="35">
        <f t="shared" si="77"/>
        <v>11500</v>
      </c>
      <c r="AE82" s="35">
        <f t="shared" si="77"/>
        <v>11500</v>
      </c>
      <c r="AF82" s="35">
        <f t="shared" si="77"/>
        <v>11500</v>
      </c>
      <c r="AG82" s="35">
        <f t="shared" si="77"/>
        <v>11600</v>
      </c>
      <c r="AH82" s="62"/>
      <c r="AI82" s="62"/>
      <c r="AJ82" s="36"/>
      <c r="AK82" s="37">
        <f>SUM(F82:AJ82)</f>
        <v>103700</v>
      </c>
      <c r="AL82" s="25"/>
      <c r="AM82" s="25"/>
      <c r="AN82" s="2" t="s">
        <v>34</v>
      </c>
      <c r="AO82" s="5">
        <f t="shared" si="76"/>
        <v>0</v>
      </c>
      <c r="AP82" s="5">
        <f t="shared" si="76"/>
        <v>0</v>
      </c>
      <c r="AQ82" s="5">
        <f t="shared" si="76"/>
        <v>0</v>
      </c>
      <c r="AV82" s="2" t="s">
        <v>34</v>
      </c>
      <c r="AW82" s="5"/>
      <c r="AX82" s="5"/>
      <c r="AY82" s="4"/>
    </row>
    <row r="83" spans="2:51" ht="14.1" customHeight="1">
      <c r="B83" s="101"/>
      <c r="C83" s="17"/>
      <c r="D83" s="38" t="s">
        <v>12</v>
      </c>
      <c r="E83" s="22" t="s">
        <v>8</v>
      </c>
      <c r="F83" s="49">
        <f>IF(F79=1,IF(F78=1,IF(F80=1,($AO79),($AO80)),0),0)</f>
        <v>6700</v>
      </c>
      <c r="G83" s="50">
        <f>IF(G79=1,IF(G78=1,IF(G80=1,($AO79),($AO80)),0),0)</f>
        <v>6700</v>
      </c>
      <c r="H83" s="50">
        <f t="shared" ref="H83:AG83" si="78">IF(H79=1,IF(H78=1,IF(H80=1,($AO79),($AO80)),0),0)</f>
        <v>6700</v>
      </c>
      <c r="I83" s="50">
        <f t="shared" si="78"/>
        <v>0</v>
      </c>
      <c r="J83" s="50">
        <f t="shared" si="78"/>
        <v>0</v>
      </c>
      <c r="K83" s="50">
        <f t="shared" si="78"/>
        <v>0</v>
      </c>
      <c r="L83" s="50">
        <f t="shared" si="78"/>
        <v>0</v>
      </c>
      <c r="M83" s="50">
        <f t="shared" si="78"/>
        <v>0</v>
      </c>
      <c r="N83" s="50">
        <f t="shared" si="78"/>
        <v>0</v>
      </c>
      <c r="O83" s="50">
        <f t="shared" si="78"/>
        <v>0</v>
      </c>
      <c r="P83" s="50">
        <f t="shared" si="78"/>
        <v>0</v>
      </c>
      <c r="Q83" s="50">
        <f t="shared" si="78"/>
        <v>0</v>
      </c>
      <c r="R83" s="50">
        <f t="shared" si="78"/>
        <v>0</v>
      </c>
      <c r="S83" s="50">
        <f t="shared" si="78"/>
        <v>0</v>
      </c>
      <c r="T83" s="50">
        <f t="shared" si="78"/>
        <v>0</v>
      </c>
      <c r="U83" s="50">
        <f t="shared" si="78"/>
        <v>0</v>
      </c>
      <c r="V83" s="50">
        <f t="shared" si="78"/>
        <v>0</v>
      </c>
      <c r="W83" s="50">
        <f t="shared" si="78"/>
        <v>0</v>
      </c>
      <c r="X83" s="50">
        <f t="shared" si="78"/>
        <v>0</v>
      </c>
      <c r="Y83" s="50">
        <f t="shared" si="78"/>
        <v>0</v>
      </c>
      <c r="Z83" s="50">
        <f t="shared" si="78"/>
        <v>0</v>
      </c>
      <c r="AA83" s="50">
        <f t="shared" si="78"/>
        <v>0</v>
      </c>
      <c r="AB83" s="50">
        <f t="shared" si="78"/>
        <v>0</v>
      </c>
      <c r="AC83" s="50">
        <f t="shared" si="78"/>
        <v>6700</v>
      </c>
      <c r="AD83" s="50">
        <f t="shared" si="78"/>
        <v>6700</v>
      </c>
      <c r="AE83" s="50">
        <f t="shared" si="78"/>
        <v>6700</v>
      </c>
      <c r="AF83" s="50">
        <f t="shared" si="78"/>
        <v>6700</v>
      </c>
      <c r="AG83" s="50">
        <f t="shared" si="78"/>
        <v>0</v>
      </c>
      <c r="AH83" s="63"/>
      <c r="AI83" s="63"/>
      <c r="AJ83" s="52"/>
      <c r="AK83" s="40">
        <f>SUM(F83:AJ83)</f>
        <v>46900</v>
      </c>
      <c r="AR83" s="25"/>
      <c r="AS83" s="25"/>
      <c r="AT83" s="25"/>
    </row>
    <row r="84" spans="2:51" ht="14.1" customHeight="1" thickBot="1">
      <c r="B84" s="102"/>
      <c r="C84" s="41"/>
      <c r="D84" s="42" t="s">
        <v>14</v>
      </c>
      <c r="E84" s="43" t="s">
        <v>8</v>
      </c>
      <c r="F84" s="51">
        <f>IF(F79=1,IF(F78=1,IF(F80=1,$AP79,$AP80),IF(F80=1,$AQ79,$AQ80)),0)</f>
        <v>4800</v>
      </c>
      <c r="G84" s="45">
        <f>IF(G79=1,IF(G78=1,IF(G80=1,$AP79,$AP80),IF(G80=1,$AQ79,$AQ80)),0)</f>
        <v>4800</v>
      </c>
      <c r="H84" s="45">
        <f t="shared" ref="H84:AG84" si="79">IF(H79=1,IF(H78=1,IF(H80=1,$AP79,$AP80),IF(H80=1,$AQ79,$AQ80)),0)</f>
        <v>4800</v>
      </c>
      <c r="I84" s="45">
        <f t="shared" si="79"/>
        <v>0</v>
      </c>
      <c r="J84" s="45">
        <f t="shared" si="79"/>
        <v>0</v>
      </c>
      <c r="K84" s="45">
        <f t="shared" si="79"/>
        <v>0</v>
      </c>
      <c r="L84" s="45">
        <f t="shared" si="79"/>
        <v>0</v>
      </c>
      <c r="M84" s="45">
        <f t="shared" si="79"/>
        <v>0</v>
      </c>
      <c r="N84" s="45">
        <f t="shared" si="79"/>
        <v>0</v>
      </c>
      <c r="O84" s="45">
        <f t="shared" si="79"/>
        <v>0</v>
      </c>
      <c r="P84" s="45">
        <f t="shared" si="79"/>
        <v>0</v>
      </c>
      <c r="Q84" s="45">
        <f t="shared" si="79"/>
        <v>0</v>
      </c>
      <c r="R84" s="45">
        <f t="shared" si="79"/>
        <v>0</v>
      </c>
      <c r="S84" s="45">
        <f t="shared" si="79"/>
        <v>0</v>
      </c>
      <c r="T84" s="45">
        <f t="shared" si="79"/>
        <v>0</v>
      </c>
      <c r="U84" s="45">
        <f t="shared" si="79"/>
        <v>0</v>
      </c>
      <c r="V84" s="45">
        <f t="shared" si="79"/>
        <v>0</v>
      </c>
      <c r="W84" s="45">
        <f t="shared" si="79"/>
        <v>0</v>
      </c>
      <c r="X84" s="45">
        <f t="shared" si="79"/>
        <v>0</v>
      </c>
      <c r="Y84" s="45">
        <f t="shared" si="79"/>
        <v>0</v>
      </c>
      <c r="Z84" s="45">
        <f t="shared" si="79"/>
        <v>0</v>
      </c>
      <c r="AA84" s="45">
        <f t="shared" si="79"/>
        <v>0</v>
      </c>
      <c r="AB84" s="45">
        <f t="shared" si="79"/>
        <v>11600</v>
      </c>
      <c r="AC84" s="45">
        <f t="shared" si="79"/>
        <v>4800</v>
      </c>
      <c r="AD84" s="45">
        <f t="shared" si="79"/>
        <v>4800</v>
      </c>
      <c r="AE84" s="45">
        <f t="shared" si="79"/>
        <v>4800</v>
      </c>
      <c r="AF84" s="45">
        <f t="shared" si="79"/>
        <v>4800</v>
      </c>
      <c r="AG84" s="45">
        <f t="shared" si="79"/>
        <v>11600</v>
      </c>
      <c r="AH84" s="64"/>
      <c r="AI84" s="64"/>
      <c r="AJ84" s="46"/>
      <c r="AK84" s="47">
        <f>SUM(F84:AJ84)</f>
        <v>56800</v>
      </c>
      <c r="AR84" s="25"/>
      <c r="AS84" s="25"/>
      <c r="AT84" s="25"/>
    </row>
    <row r="85" spans="2:51" ht="14.1" customHeight="1">
      <c r="B85" s="100" t="s">
        <v>64</v>
      </c>
      <c r="C85" s="103" t="s">
        <v>3</v>
      </c>
      <c r="D85" s="104"/>
      <c r="E85" s="105"/>
      <c r="F85" s="89">
        <v>1</v>
      </c>
      <c r="G85" s="90">
        <v>1</v>
      </c>
      <c r="H85" s="90">
        <v>1</v>
      </c>
      <c r="I85" s="90">
        <v>1</v>
      </c>
      <c r="J85" s="90">
        <v>1</v>
      </c>
      <c r="K85" s="90">
        <v>1</v>
      </c>
      <c r="L85" s="90">
        <v>0</v>
      </c>
      <c r="M85" s="90">
        <v>1</v>
      </c>
      <c r="N85" s="90">
        <v>1</v>
      </c>
      <c r="O85" s="90">
        <v>1</v>
      </c>
      <c r="P85" s="90">
        <v>1</v>
      </c>
      <c r="Q85" s="90">
        <v>1</v>
      </c>
      <c r="R85" s="90">
        <v>1</v>
      </c>
      <c r="S85" s="90">
        <v>0</v>
      </c>
      <c r="T85" s="90">
        <v>1</v>
      </c>
      <c r="U85" s="90">
        <v>1</v>
      </c>
      <c r="V85" s="90">
        <v>1</v>
      </c>
      <c r="W85" s="90">
        <v>1</v>
      </c>
      <c r="X85" s="90">
        <v>1</v>
      </c>
      <c r="Y85" s="90">
        <v>1</v>
      </c>
      <c r="Z85" s="90">
        <v>0</v>
      </c>
      <c r="AA85" s="90">
        <v>0</v>
      </c>
      <c r="AB85" s="90">
        <v>1</v>
      </c>
      <c r="AC85" s="90">
        <v>1</v>
      </c>
      <c r="AD85" s="90">
        <v>1</v>
      </c>
      <c r="AE85" s="90">
        <v>1</v>
      </c>
      <c r="AF85" s="90">
        <v>1</v>
      </c>
      <c r="AG85" s="90">
        <v>0</v>
      </c>
      <c r="AH85" s="90">
        <v>1</v>
      </c>
      <c r="AI85" s="90">
        <v>1</v>
      </c>
      <c r="AJ85" s="91">
        <v>1</v>
      </c>
      <c r="AK85" s="16">
        <f>COUNTIF(F85:AJ85,1)</f>
        <v>26</v>
      </c>
      <c r="AN85" s="88" t="s">
        <v>42</v>
      </c>
      <c r="AO85" s="2" t="s">
        <v>9</v>
      </c>
      <c r="AP85" s="2" t="s">
        <v>10</v>
      </c>
      <c r="AQ85" s="2" t="s">
        <v>11</v>
      </c>
      <c r="AV85" s="88" t="s">
        <v>42</v>
      </c>
      <c r="AW85" s="2" t="s">
        <v>9</v>
      </c>
      <c r="AX85" s="2" t="s">
        <v>10</v>
      </c>
      <c r="AY85" s="2" t="s">
        <v>11</v>
      </c>
    </row>
    <row r="86" spans="2:51" ht="14.1" customHeight="1">
      <c r="B86" s="101"/>
      <c r="C86" s="106" t="s">
        <v>4</v>
      </c>
      <c r="D86" s="99"/>
      <c r="E86" s="107"/>
      <c r="F86" s="18">
        <v>1</v>
      </c>
      <c r="G86" s="19">
        <v>1</v>
      </c>
      <c r="H86" s="19">
        <v>1</v>
      </c>
      <c r="I86" s="19">
        <v>1</v>
      </c>
      <c r="J86" s="19">
        <v>1</v>
      </c>
      <c r="K86" s="19">
        <v>1</v>
      </c>
      <c r="L86" s="19">
        <v>1</v>
      </c>
      <c r="M86" s="19">
        <v>1</v>
      </c>
      <c r="N86" s="19">
        <v>1</v>
      </c>
      <c r="O86" s="19">
        <v>1</v>
      </c>
      <c r="P86" s="19">
        <v>1</v>
      </c>
      <c r="Q86" s="19">
        <v>1</v>
      </c>
      <c r="R86" s="19">
        <v>1</v>
      </c>
      <c r="S86" s="19">
        <v>1</v>
      </c>
      <c r="T86" s="19">
        <v>1</v>
      </c>
      <c r="U86" s="19">
        <v>1</v>
      </c>
      <c r="V86" s="19">
        <v>1</v>
      </c>
      <c r="W86" s="19">
        <v>1</v>
      </c>
      <c r="X86" s="19">
        <v>1</v>
      </c>
      <c r="Y86" s="19">
        <v>1</v>
      </c>
      <c r="Z86" s="19">
        <v>1</v>
      </c>
      <c r="AA86" s="19">
        <v>1</v>
      </c>
      <c r="AB86" s="19">
        <v>1</v>
      </c>
      <c r="AC86" s="19">
        <v>1</v>
      </c>
      <c r="AD86" s="19">
        <v>1</v>
      </c>
      <c r="AE86" s="19">
        <v>1</v>
      </c>
      <c r="AF86" s="19">
        <v>1</v>
      </c>
      <c r="AG86" s="19">
        <v>1</v>
      </c>
      <c r="AH86" s="19">
        <v>1</v>
      </c>
      <c r="AI86" s="19">
        <v>1</v>
      </c>
      <c r="AJ86" s="19">
        <v>1</v>
      </c>
      <c r="AK86" s="21">
        <f>COUNTIF(F86:AJ86,1)</f>
        <v>31</v>
      </c>
      <c r="AN86" s="2" t="s">
        <v>13</v>
      </c>
      <c r="AO86" s="5">
        <f t="shared" ref="AO86:AQ89" si="80">ROUND((1-$D$4)*AW86,-2)</f>
        <v>6700</v>
      </c>
      <c r="AP86" s="5">
        <f t="shared" si="80"/>
        <v>4800</v>
      </c>
      <c r="AQ86" s="5">
        <f>ROUNDUP((1-$D$4)*AY86,-2)</f>
        <v>11600</v>
      </c>
      <c r="AV86" s="2" t="s">
        <v>13</v>
      </c>
      <c r="AW86" s="3">
        <v>20860</v>
      </c>
      <c r="AX86" s="3">
        <v>14900</v>
      </c>
      <c r="AY86" s="3">
        <v>35760</v>
      </c>
    </row>
    <row r="87" spans="2:51" ht="14.1" customHeight="1">
      <c r="B87" s="101"/>
      <c r="C87" s="106" t="s">
        <v>5</v>
      </c>
      <c r="D87" s="108"/>
      <c r="E87" s="22" t="s">
        <v>6</v>
      </c>
      <c r="F87" s="18">
        <v>1</v>
      </c>
      <c r="G87" s="19">
        <v>1</v>
      </c>
      <c r="H87" s="19">
        <v>1</v>
      </c>
      <c r="I87" s="19">
        <v>1</v>
      </c>
      <c r="J87" s="19">
        <v>1</v>
      </c>
      <c r="K87" s="19">
        <v>1</v>
      </c>
      <c r="L87" s="19">
        <v>1</v>
      </c>
      <c r="M87" s="19">
        <v>1</v>
      </c>
      <c r="N87" s="19">
        <v>1</v>
      </c>
      <c r="O87" s="19">
        <v>2</v>
      </c>
      <c r="P87" s="19">
        <v>2</v>
      </c>
      <c r="Q87" s="19">
        <v>2</v>
      </c>
      <c r="R87" s="19">
        <v>2</v>
      </c>
      <c r="S87" s="19">
        <v>2</v>
      </c>
      <c r="T87" s="19">
        <v>2</v>
      </c>
      <c r="U87" s="19">
        <v>2</v>
      </c>
      <c r="V87" s="19">
        <v>2</v>
      </c>
      <c r="W87" s="19">
        <v>2</v>
      </c>
      <c r="X87" s="19">
        <v>2</v>
      </c>
      <c r="Y87" s="19">
        <v>2</v>
      </c>
      <c r="Z87" s="19">
        <v>2</v>
      </c>
      <c r="AA87" s="19">
        <v>2</v>
      </c>
      <c r="AB87" s="19">
        <v>2</v>
      </c>
      <c r="AC87" s="19">
        <v>2</v>
      </c>
      <c r="AD87" s="19">
        <v>2</v>
      </c>
      <c r="AE87" s="19">
        <v>2</v>
      </c>
      <c r="AF87" s="19">
        <v>2</v>
      </c>
      <c r="AG87" s="19">
        <v>2</v>
      </c>
      <c r="AH87" s="19">
        <v>2</v>
      </c>
      <c r="AI87" s="19">
        <v>2</v>
      </c>
      <c r="AJ87" s="19">
        <v>2</v>
      </c>
      <c r="AK87" s="21">
        <f>COUNTIF(F87:AJ87,1)</f>
        <v>9</v>
      </c>
      <c r="AN87" s="2" t="s">
        <v>15</v>
      </c>
      <c r="AO87" s="5">
        <f t="shared" si="80"/>
        <v>15800</v>
      </c>
      <c r="AP87" s="5">
        <f t="shared" si="80"/>
        <v>11300</v>
      </c>
      <c r="AQ87" s="5">
        <f t="shared" si="80"/>
        <v>27100</v>
      </c>
      <c r="AV87" s="2" t="s">
        <v>15</v>
      </c>
      <c r="AW87" s="3">
        <v>48860</v>
      </c>
      <c r="AX87" s="3">
        <v>34900</v>
      </c>
      <c r="AY87" s="3">
        <v>83760</v>
      </c>
    </row>
    <row r="88" spans="2:51" ht="14.1" customHeight="1">
      <c r="B88" s="101"/>
      <c r="C88" s="117"/>
      <c r="D88" s="118"/>
      <c r="E88" s="26"/>
      <c r="F88" s="27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58"/>
      <c r="AK88" s="24"/>
      <c r="AN88" s="2" t="s">
        <v>33</v>
      </c>
      <c r="AO88" s="5">
        <f t="shared" si="80"/>
        <v>14000</v>
      </c>
      <c r="AP88" s="5">
        <f t="shared" si="80"/>
        <v>6100</v>
      </c>
      <c r="AQ88" s="5">
        <f t="shared" si="80"/>
        <v>0</v>
      </c>
      <c r="AV88" s="2" t="s">
        <v>33</v>
      </c>
      <c r="AW88" s="5">
        <v>43260</v>
      </c>
      <c r="AX88" s="5">
        <v>18900</v>
      </c>
      <c r="AY88" s="4"/>
    </row>
    <row r="89" spans="2:51" ht="14.1" customHeight="1">
      <c r="B89" s="101"/>
      <c r="C89" s="31" t="s">
        <v>7</v>
      </c>
      <c r="D89" s="32"/>
      <c r="E89" s="33" t="s">
        <v>8</v>
      </c>
      <c r="F89" s="48">
        <f>F90+F91</f>
        <v>11500</v>
      </c>
      <c r="G89" s="35">
        <f t="shared" ref="G89:AJ89" si="81">G90+G91</f>
        <v>11500</v>
      </c>
      <c r="H89" s="35">
        <f t="shared" si="81"/>
        <v>11500</v>
      </c>
      <c r="I89" s="35">
        <f t="shared" si="81"/>
        <v>11500</v>
      </c>
      <c r="J89" s="35">
        <f t="shared" si="81"/>
        <v>11500</v>
      </c>
      <c r="K89" s="35">
        <f t="shared" si="81"/>
        <v>11500</v>
      </c>
      <c r="L89" s="35">
        <f t="shared" si="81"/>
        <v>11600</v>
      </c>
      <c r="M89" s="35">
        <f t="shared" si="81"/>
        <v>11500</v>
      </c>
      <c r="N89" s="35">
        <f t="shared" si="81"/>
        <v>11500</v>
      </c>
      <c r="O89" s="35">
        <f t="shared" si="81"/>
        <v>27100</v>
      </c>
      <c r="P89" s="35">
        <f t="shared" si="81"/>
        <v>27100</v>
      </c>
      <c r="Q89" s="35">
        <f t="shared" si="81"/>
        <v>27100</v>
      </c>
      <c r="R89" s="35">
        <f t="shared" si="81"/>
        <v>27100</v>
      </c>
      <c r="S89" s="35">
        <f t="shared" si="81"/>
        <v>27100</v>
      </c>
      <c r="T89" s="35">
        <f t="shared" si="81"/>
        <v>27100</v>
      </c>
      <c r="U89" s="35">
        <f t="shared" si="81"/>
        <v>27100</v>
      </c>
      <c r="V89" s="35">
        <f t="shared" si="81"/>
        <v>27100</v>
      </c>
      <c r="W89" s="35">
        <f t="shared" si="81"/>
        <v>27100</v>
      </c>
      <c r="X89" s="35">
        <f t="shared" si="81"/>
        <v>27100</v>
      </c>
      <c r="Y89" s="35">
        <f t="shared" si="81"/>
        <v>27100</v>
      </c>
      <c r="Z89" s="35">
        <f t="shared" si="81"/>
        <v>27100</v>
      </c>
      <c r="AA89" s="35">
        <f t="shared" si="81"/>
        <v>27100</v>
      </c>
      <c r="AB89" s="35">
        <f t="shared" si="81"/>
        <v>27100</v>
      </c>
      <c r="AC89" s="35">
        <f t="shared" si="81"/>
        <v>27100</v>
      </c>
      <c r="AD89" s="35">
        <f t="shared" si="81"/>
        <v>27100</v>
      </c>
      <c r="AE89" s="35">
        <f t="shared" si="81"/>
        <v>27100</v>
      </c>
      <c r="AF89" s="35">
        <f t="shared" si="81"/>
        <v>27100</v>
      </c>
      <c r="AG89" s="35">
        <f t="shared" si="81"/>
        <v>27100</v>
      </c>
      <c r="AH89" s="35">
        <f t="shared" si="81"/>
        <v>27100</v>
      </c>
      <c r="AI89" s="35">
        <f t="shared" si="81"/>
        <v>27100</v>
      </c>
      <c r="AJ89" s="59">
        <f t="shared" si="81"/>
        <v>27100</v>
      </c>
      <c r="AK89" s="37">
        <f>SUM(F89:AJ89)</f>
        <v>699800</v>
      </c>
      <c r="AL89" s="25"/>
      <c r="AM89" s="25"/>
      <c r="AN89" s="2" t="s">
        <v>34</v>
      </c>
      <c r="AO89" s="5">
        <f t="shared" si="80"/>
        <v>0</v>
      </c>
      <c r="AP89" s="5">
        <f t="shared" si="80"/>
        <v>0</v>
      </c>
      <c r="AQ89" s="5">
        <f t="shared" si="80"/>
        <v>0</v>
      </c>
      <c r="AV89" s="2" t="s">
        <v>34</v>
      </c>
      <c r="AW89" s="5"/>
      <c r="AX89" s="5"/>
      <c r="AY89" s="4"/>
    </row>
    <row r="90" spans="2:51" ht="14.1" customHeight="1">
      <c r="B90" s="101"/>
      <c r="C90" s="17"/>
      <c r="D90" s="38" t="s">
        <v>12</v>
      </c>
      <c r="E90" s="22" t="s">
        <v>8</v>
      </c>
      <c r="F90" s="49">
        <f>IF(F86=1,IF(F85=1,IF(F87=1,($AO86),($AO87)),0),0)</f>
        <v>6700</v>
      </c>
      <c r="G90" s="50">
        <f>IF(G86=1,IF(G85=1,IF(G87=1,($AO86),($AO87)),0),0)</f>
        <v>6700</v>
      </c>
      <c r="H90" s="50">
        <f t="shared" ref="H90:AI90" si="82">IF(H86=1,IF(H85=1,IF(H87=1,($AO86),($AO87)),0),0)</f>
        <v>6700</v>
      </c>
      <c r="I90" s="50">
        <f t="shared" si="82"/>
        <v>6700</v>
      </c>
      <c r="J90" s="50">
        <f t="shared" si="82"/>
        <v>6700</v>
      </c>
      <c r="K90" s="50">
        <f t="shared" si="82"/>
        <v>6700</v>
      </c>
      <c r="L90" s="50">
        <f t="shared" si="82"/>
        <v>0</v>
      </c>
      <c r="M90" s="50">
        <f t="shared" si="82"/>
        <v>6700</v>
      </c>
      <c r="N90" s="50">
        <f t="shared" si="82"/>
        <v>6700</v>
      </c>
      <c r="O90" s="50">
        <f t="shared" si="82"/>
        <v>15800</v>
      </c>
      <c r="P90" s="50">
        <f t="shared" si="82"/>
        <v>15800</v>
      </c>
      <c r="Q90" s="50">
        <f t="shared" si="82"/>
        <v>15800</v>
      </c>
      <c r="R90" s="50">
        <f t="shared" si="82"/>
        <v>15800</v>
      </c>
      <c r="S90" s="50">
        <f t="shared" si="82"/>
        <v>0</v>
      </c>
      <c r="T90" s="50">
        <f t="shared" si="82"/>
        <v>15800</v>
      </c>
      <c r="U90" s="50">
        <f t="shared" si="82"/>
        <v>15800</v>
      </c>
      <c r="V90" s="50">
        <f t="shared" si="82"/>
        <v>15800</v>
      </c>
      <c r="W90" s="50">
        <f t="shared" si="82"/>
        <v>15800</v>
      </c>
      <c r="X90" s="50">
        <f t="shared" si="82"/>
        <v>15800</v>
      </c>
      <c r="Y90" s="50">
        <f t="shared" si="82"/>
        <v>15800</v>
      </c>
      <c r="Z90" s="50">
        <f t="shared" si="82"/>
        <v>0</v>
      </c>
      <c r="AA90" s="50">
        <f t="shared" si="82"/>
        <v>0</v>
      </c>
      <c r="AB90" s="50">
        <f t="shared" si="82"/>
        <v>15800</v>
      </c>
      <c r="AC90" s="50">
        <f t="shared" si="82"/>
        <v>15800</v>
      </c>
      <c r="AD90" s="50">
        <f t="shared" si="82"/>
        <v>15800</v>
      </c>
      <c r="AE90" s="50">
        <f t="shared" si="82"/>
        <v>15800</v>
      </c>
      <c r="AF90" s="50">
        <f t="shared" si="82"/>
        <v>15800</v>
      </c>
      <c r="AG90" s="50">
        <f t="shared" si="82"/>
        <v>0</v>
      </c>
      <c r="AH90" s="50">
        <f t="shared" si="82"/>
        <v>15800</v>
      </c>
      <c r="AI90" s="50">
        <f t="shared" si="82"/>
        <v>15800</v>
      </c>
      <c r="AJ90" s="50">
        <f t="shared" ref="AJ90" si="83">IF(AJ86=1,IF(AJ85=1,IF(AJ87=1,($AO86),($AO87)),0),0)</f>
        <v>15800</v>
      </c>
      <c r="AK90" s="40">
        <f>SUM(F90:AJ90)</f>
        <v>338000</v>
      </c>
      <c r="AR90" s="25"/>
      <c r="AS90" s="25"/>
      <c r="AT90" s="25"/>
    </row>
    <row r="91" spans="2:51" ht="14.1" customHeight="1" thickBot="1">
      <c r="B91" s="102"/>
      <c r="C91" s="41"/>
      <c r="D91" s="42" t="s">
        <v>14</v>
      </c>
      <c r="E91" s="43" t="s">
        <v>8</v>
      </c>
      <c r="F91" s="51">
        <f t="shared" ref="F91:AI91" si="84">IF(F86=1,IF(F85=1,IF(F87=1,$AP86,$AP87),IF(F87=1,$AQ86,$AQ87)),0)</f>
        <v>4800</v>
      </c>
      <c r="G91" s="45">
        <f t="shared" si="84"/>
        <v>4800</v>
      </c>
      <c r="H91" s="45">
        <f t="shared" si="84"/>
        <v>4800</v>
      </c>
      <c r="I91" s="45">
        <f t="shared" si="84"/>
        <v>4800</v>
      </c>
      <c r="J91" s="45">
        <f t="shared" si="84"/>
        <v>4800</v>
      </c>
      <c r="K91" s="45">
        <f t="shared" si="84"/>
        <v>4800</v>
      </c>
      <c r="L91" s="45">
        <f t="shared" si="84"/>
        <v>11600</v>
      </c>
      <c r="M91" s="45">
        <f t="shared" si="84"/>
        <v>4800</v>
      </c>
      <c r="N91" s="45">
        <f t="shared" si="84"/>
        <v>4800</v>
      </c>
      <c r="O91" s="45">
        <f t="shared" si="84"/>
        <v>11300</v>
      </c>
      <c r="P91" s="45">
        <f t="shared" si="84"/>
        <v>11300</v>
      </c>
      <c r="Q91" s="45">
        <f t="shared" si="84"/>
        <v>11300</v>
      </c>
      <c r="R91" s="45">
        <f t="shared" si="84"/>
        <v>11300</v>
      </c>
      <c r="S91" s="45">
        <f t="shared" si="84"/>
        <v>27100</v>
      </c>
      <c r="T91" s="45">
        <f t="shared" si="84"/>
        <v>11300</v>
      </c>
      <c r="U91" s="45">
        <f t="shared" si="84"/>
        <v>11300</v>
      </c>
      <c r="V91" s="45">
        <f t="shared" si="84"/>
        <v>11300</v>
      </c>
      <c r="W91" s="45">
        <f t="shared" si="84"/>
        <v>11300</v>
      </c>
      <c r="X91" s="45">
        <f t="shared" si="84"/>
        <v>11300</v>
      </c>
      <c r="Y91" s="45">
        <f t="shared" si="84"/>
        <v>11300</v>
      </c>
      <c r="Z91" s="45">
        <f t="shared" si="84"/>
        <v>27100</v>
      </c>
      <c r="AA91" s="45">
        <f t="shared" si="84"/>
        <v>27100</v>
      </c>
      <c r="AB91" s="45">
        <f t="shared" si="84"/>
        <v>11300</v>
      </c>
      <c r="AC91" s="45">
        <f t="shared" si="84"/>
        <v>11300</v>
      </c>
      <c r="AD91" s="45">
        <f t="shared" si="84"/>
        <v>11300</v>
      </c>
      <c r="AE91" s="45">
        <f t="shared" si="84"/>
        <v>11300</v>
      </c>
      <c r="AF91" s="45">
        <f t="shared" si="84"/>
        <v>11300</v>
      </c>
      <c r="AG91" s="45">
        <f t="shared" si="84"/>
        <v>27100</v>
      </c>
      <c r="AH91" s="45">
        <f t="shared" si="84"/>
        <v>11300</v>
      </c>
      <c r="AI91" s="45">
        <f t="shared" si="84"/>
        <v>11300</v>
      </c>
      <c r="AJ91" s="45">
        <f t="shared" ref="AJ91" si="85">IF(AJ86=1,IF(AJ85=1,IF(AJ87=1,$AP86,$AP87),IF(AJ87=1,$AQ86,$AQ87)),0)</f>
        <v>11300</v>
      </c>
      <c r="AK91" s="47">
        <f>SUM(F91:AJ91)</f>
        <v>361800</v>
      </c>
      <c r="AR91" s="25"/>
      <c r="AS91" s="25"/>
      <c r="AT91" s="25"/>
    </row>
    <row r="92" spans="2:51" ht="14.25" customHeight="1" thickBot="1"/>
    <row r="93" spans="2:51" ht="13.5" customHeight="1">
      <c r="C93" s="1" t="s">
        <v>19</v>
      </c>
      <c r="Q93" s="1" t="s">
        <v>20</v>
      </c>
      <c r="S93" s="1" t="s">
        <v>21</v>
      </c>
      <c r="AF93" s="109" t="s">
        <v>65</v>
      </c>
      <c r="AG93" s="110"/>
      <c r="AH93" s="116"/>
      <c r="AI93" s="116"/>
      <c r="AJ93" s="77" t="s">
        <v>8</v>
      </c>
      <c r="AK93" s="78">
        <f>SUM(AK94:AK97)</f>
        <v>6715300</v>
      </c>
    </row>
    <row r="94" spans="2:51" ht="13.5" customHeight="1">
      <c r="C94" s="1" t="s">
        <v>38</v>
      </c>
      <c r="Q94" s="1" t="s">
        <v>22</v>
      </c>
      <c r="S94" s="115" t="s">
        <v>36</v>
      </c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F94" s="111"/>
      <c r="AG94" s="112"/>
      <c r="AH94" s="98" t="s">
        <v>12</v>
      </c>
      <c r="AI94" s="99"/>
      <c r="AJ94" s="19" t="s">
        <v>8</v>
      </c>
      <c r="AK94" s="79">
        <f>AK10+AK17+AK24+AK55+AK62+AK69+AK76+AK83+AK90</f>
        <v>2348100</v>
      </c>
    </row>
    <row r="95" spans="2:51" ht="13.5" customHeight="1">
      <c r="C95" s="1" t="s">
        <v>31</v>
      </c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F95" s="111"/>
      <c r="AG95" s="112"/>
      <c r="AH95" s="98" t="s">
        <v>16</v>
      </c>
      <c r="AI95" s="99"/>
      <c r="AJ95" s="19" t="s">
        <v>8</v>
      </c>
      <c r="AK95" s="79">
        <f>AK31+AK39+AK47</f>
        <v>161600</v>
      </c>
    </row>
    <row r="96" spans="2:51" ht="13.5" customHeight="1">
      <c r="Q96" s="1" t="s">
        <v>23</v>
      </c>
      <c r="S96" s="1" t="s">
        <v>24</v>
      </c>
      <c r="AF96" s="111"/>
      <c r="AG96" s="112"/>
      <c r="AH96" s="98" t="s">
        <v>18</v>
      </c>
      <c r="AI96" s="99"/>
      <c r="AJ96" s="19" t="s">
        <v>8</v>
      </c>
      <c r="AK96" s="79">
        <f>AK32+AK40+AK48</f>
        <v>590700</v>
      </c>
    </row>
    <row r="97" spans="9:37" ht="14.25" customHeight="1" thickBot="1">
      <c r="Q97" s="1" t="s">
        <v>25</v>
      </c>
      <c r="S97" s="1" t="s">
        <v>26</v>
      </c>
      <c r="AF97" s="113"/>
      <c r="AG97" s="114"/>
      <c r="AH97" s="95" t="s">
        <v>14</v>
      </c>
      <c r="AI97" s="96"/>
      <c r="AJ97" s="80" t="s">
        <v>8</v>
      </c>
      <c r="AK97" s="81">
        <f>AK11+AK18+AK25+AK33+AK41+AK49+AK56+AK63+AK70+AK77+AK84+AK91</f>
        <v>3614900</v>
      </c>
    </row>
    <row r="98" spans="9:37" ht="14.25" customHeight="1">
      <c r="Q98" s="1" t="s">
        <v>27</v>
      </c>
      <c r="S98" s="97" t="s">
        <v>30</v>
      </c>
      <c r="T98" s="97"/>
      <c r="U98" s="97"/>
      <c r="V98" s="97"/>
      <c r="W98" s="97"/>
      <c r="X98" s="97"/>
      <c r="Y98" s="97"/>
    </row>
    <row r="99" spans="9:37">
      <c r="Q99" s="1" t="s">
        <v>28</v>
      </c>
      <c r="S99" s="1" t="s">
        <v>29</v>
      </c>
    </row>
    <row r="101" spans="9:37">
      <c r="I101" s="97"/>
      <c r="J101" s="97"/>
    </row>
    <row r="102" spans="9:37">
      <c r="I102" s="97"/>
      <c r="J102" s="97"/>
    </row>
    <row r="103" spans="9:37">
      <c r="I103" s="94"/>
      <c r="J103" s="94"/>
      <c r="K103" s="82"/>
      <c r="L103" s="82"/>
      <c r="M103" s="82"/>
      <c r="N103" s="82"/>
    </row>
    <row r="104" spans="9:37">
      <c r="I104" s="94"/>
      <c r="J104" s="94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</row>
    <row r="105" spans="9:37">
      <c r="I105" s="94"/>
      <c r="J105" s="94"/>
      <c r="K105" s="83"/>
      <c r="O105" s="82"/>
      <c r="P105" s="82"/>
      <c r="Q105" s="82"/>
      <c r="R105" s="82"/>
      <c r="S105" s="82"/>
      <c r="T105" s="82"/>
      <c r="U105" s="82"/>
    </row>
    <row r="106" spans="9:37">
      <c r="I106" s="94"/>
      <c r="J106" s="94"/>
    </row>
    <row r="107" spans="9:37">
      <c r="I107" s="94"/>
      <c r="J107" s="94"/>
    </row>
    <row r="108" spans="9:37">
      <c r="I108" s="94"/>
      <c r="J108" s="94"/>
    </row>
  </sheetData>
  <mergeCells count="80">
    <mergeCell ref="H3:L3"/>
    <mergeCell ref="N3:O3"/>
    <mergeCell ref="P3:T3"/>
    <mergeCell ref="B12:B18"/>
    <mergeCell ref="C12:E12"/>
    <mergeCell ref="C13:E13"/>
    <mergeCell ref="C14:D14"/>
    <mergeCell ref="B5:B11"/>
    <mergeCell ref="C5:E5"/>
    <mergeCell ref="C6:E6"/>
    <mergeCell ref="C7:D7"/>
    <mergeCell ref="F3:G3"/>
    <mergeCell ref="C8:D8"/>
    <mergeCell ref="C15:D15"/>
    <mergeCell ref="B19:B25"/>
    <mergeCell ref="C19:E19"/>
    <mergeCell ref="C20:E20"/>
    <mergeCell ref="C21:D21"/>
    <mergeCell ref="B26:B33"/>
    <mergeCell ref="C26:E26"/>
    <mergeCell ref="C27:E27"/>
    <mergeCell ref="C28:D28"/>
    <mergeCell ref="C22:D22"/>
    <mergeCell ref="C29:D29"/>
    <mergeCell ref="B34:B41"/>
    <mergeCell ref="C34:E34"/>
    <mergeCell ref="C35:E35"/>
    <mergeCell ref="C36:D36"/>
    <mergeCell ref="B42:B49"/>
    <mergeCell ref="C42:E42"/>
    <mergeCell ref="C43:E43"/>
    <mergeCell ref="C44:D44"/>
    <mergeCell ref="C37:D37"/>
    <mergeCell ref="C45:D45"/>
    <mergeCell ref="B50:B56"/>
    <mergeCell ref="C50:E50"/>
    <mergeCell ref="C51:E51"/>
    <mergeCell ref="C52:D52"/>
    <mergeCell ref="B57:B63"/>
    <mergeCell ref="C57:E57"/>
    <mergeCell ref="C58:E58"/>
    <mergeCell ref="C59:D59"/>
    <mergeCell ref="C53:D53"/>
    <mergeCell ref="C60:D60"/>
    <mergeCell ref="B64:B70"/>
    <mergeCell ref="C64:E64"/>
    <mergeCell ref="C65:E65"/>
    <mergeCell ref="C66:D66"/>
    <mergeCell ref="B71:B77"/>
    <mergeCell ref="C71:E71"/>
    <mergeCell ref="C72:E72"/>
    <mergeCell ref="C73:D73"/>
    <mergeCell ref="C67:D67"/>
    <mergeCell ref="C74:D74"/>
    <mergeCell ref="B78:B84"/>
    <mergeCell ref="C78:E78"/>
    <mergeCell ref="C79:E79"/>
    <mergeCell ref="C80:D80"/>
    <mergeCell ref="AH93:AI93"/>
    <mergeCell ref="C81:D81"/>
    <mergeCell ref="C88:D88"/>
    <mergeCell ref="AH94:AI94"/>
    <mergeCell ref="AH95:AI95"/>
    <mergeCell ref="AH96:AI96"/>
    <mergeCell ref="B85:B91"/>
    <mergeCell ref="C85:E85"/>
    <mergeCell ref="C86:E86"/>
    <mergeCell ref="C87:D87"/>
    <mergeCell ref="AF93:AG97"/>
    <mergeCell ref="S94:AD95"/>
    <mergeCell ref="I105:J105"/>
    <mergeCell ref="I106:J106"/>
    <mergeCell ref="I107:J107"/>
    <mergeCell ref="I108:J108"/>
    <mergeCell ref="AH97:AI97"/>
    <mergeCell ref="S98:Y98"/>
    <mergeCell ref="I101:J101"/>
    <mergeCell ref="I102:J102"/>
    <mergeCell ref="I103:J103"/>
    <mergeCell ref="I104:J104"/>
  </mergeCells>
  <phoneticPr fontId="2"/>
  <pageMargins left="0.7" right="0.7" top="0.75" bottom="0.75" header="0.3" footer="0.3"/>
  <pageSetup paperSize="8" scale="5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（南部ー資料1）R8（非バイオ）計算書（R8.4～R9.3)</vt:lpstr>
      <vt:lpstr>'（南部ー資料1）R8（非バイオ）計算書（R8.4～R9.3)'!Print_Area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寺田　和人</cp:lastModifiedBy>
  <cp:lastPrinted>2025-10-07T07:22:16Z</cp:lastPrinted>
  <dcterms:created xsi:type="dcterms:W3CDTF">2018-12-10T07:49:06Z</dcterms:created>
  <dcterms:modified xsi:type="dcterms:W3CDTF">2025-10-17T07:39:34Z</dcterms:modified>
</cp:coreProperties>
</file>