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you\Desktop\委員会用ショートカット\個人資料）水源地及び浄水施設等調査検討小委員会\週休2日改定\②R6.8.5　（月単位２８日ごとから月ごとに変更）\３．変更\"/>
    </mc:Choice>
  </mc:AlternateContent>
  <bookViews>
    <workbookView xWindow="0" yWindow="0" windowWidth="13605" windowHeight="4680"/>
  </bookViews>
  <sheets>
    <sheet name="別紙１（水道局　建築・設備）" sheetId="16" r:id="rId1"/>
    <sheet name="リスト" sheetId="11" r:id="rId2"/>
  </sheets>
  <definedNames>
    <definedName name="_xlnm.Print_Area" localSheetId="0">'別紙１（水道局　建築・設備）'!$A$4:$AI$302</definedName>
    <definedName name="_xlnm.Print_Titles" localSheetId="0">'別紙１（水道局　建築・設備）'!$4:$9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62913"/>
</workbook>
</file>

<file path=xl/calcChain.xml><?xml version="1.0" encoding="utf-8"?>
<calcChain xmlns="http://schemas.openxmlformats.org/spreadsheetml/2006/main">
  <c r="AG302" i="16" l="1"/>
  <c r="AF302" i="16"/>
  <c r="AE302" i="16"/>
  <c r="AD302" i="16"/>
  <c r="AC302" i="16"/>
  <c r="AB302" i="16"/>
  <c r="AA302" i="16"/>
  <c r="Z302" i="16"/>
  <c r="Y302" i="16"/>
  <c r="X302" i="16"/>
  <c r="W302" i="16"/>
  <c r="V302" i="16"/>
  <c r="U302" i="16"/>
  <c r="T302" i="16"/>
  <c r="S302" i="16"/>
  <c r="R302" i="16"/>
  <c r="Q302" i="16"/>
  <c r="P302" i="16"/>
  <c r="O302" i="16"/>
  <c r="N302" i="16"/>
  <c r="M302" i="16"/>
  <c r="L302" i="16"/>
  <c r="K302" i="16"/>
  <c r="J302" i="16"/>
  <c r="I302" i="16"/>
  <c r="H302" i="16"/>
  <c r="G302" i="16"/>
  <c r="F302" i="16"/>
  <c r="E302" i="16"/>
  <c r="D302" i="16"/>
  <c r="C302" i="16"/>
  <c r="AG301" i="16"/>
  <c r="AF301" i="16"/>
  <c r="AE301" i="16"/>
  <c r="AD301" i="16"/>
  <c r="AC301" i="16"/>
  <c r="AB301" i="16"/>
  <c r="AA301" i="16"/>
  <c r="Z301" i="16"/>
  <c r="Y301" i="16"/>
  <c r="X301" i="16"/>
  <c r="W301" i="16"/>
  <c r="V301" i="16"/>
  <c r="U301" i="16"/>
  <c r="T301" i="16"/>
  <c r="S301" i="16"/>
  <c r="R301" i="16"/>
  <c r="Q301" i="16"/>
  <c r="P301" i="16"/>
  <c r="O301" i="16"/>
  <c r="N301" i="16"/>
  <c r="M301" i="16"/>
  <c r="L301" i="16"/>
  <c r="K301" i="16"/>
  <c r="J301" i="16"/>
  <c r="I301" i="16"/>
  <c r="H301" i="16"/>
  <c r="G301" i="16"/>
  <c r="F301" i="16"/>
  <c r="E301" i="16"/>
  <c r="D301" i="16"/>
  <c r="C301" i="16"/>
  <c r="AI298" i="16"/>
  <c r="AI296" i="16"/>
  <c r="AI294" i="16"/>
  <c r="AG288" i="16"/>
  <c r="AF288" i="16"/>
  <c r="AE288" i="16"/>
  <c r="AD288" i="16"/>
  <c r="AC288" i="16"/>
  <c r="AB288" i="16"/>
  <c r="AA288" i="16"/>
  <c r="Z288" i="16"/>
  <c r="Y288" i="16"/>
  <c r="X288" i="16"/>
  <c r="W288" i="16"/>
  <c r="V288" i="16"/>
  <c r="U288" i="16"/>
  <c r="T288" i="16"/>
  <c r="S288" i="16"/>
  <c r="R288" i="16"/>
  <c r="Q288" i="16"/>
  <c r="P288" i="16"/>
  <c r="O288" i="16"/>
  <c r="N288" i="16"/>
  <c r="M288" i="16"/>
  <c r="L288" i="16"/>
  <c r="K288" i="16"/>
  <c r="J288" i="16"/>
  <c r="I288" i="16"/>
  <c r="H288" i="16"/>
  <c r="G288" i="16"/>
  <c r="F288" i="16"/>
  <c r="E288" i="16"/>
  <c r="D288" i="16"/>
  <c r="C288" i="16"/>
  <c r="AG287" i="16"/>
  <c r="AF287" i="16"/>
  <c r="AE287" i="16"/>
  <c r="AD287" i="16"/>
  <c r="AC287" i="16"/>
  <c r="AB287" i="16"/>
  <c r="AA287" i="16"/>
  <c r="Z287" i="16"/>
  <c r="Y287" i="16"/>
  <c r="X287" i="16"/>
  <c r="W287" i="16"/>
  <c r="V287" i="16"/>
  <c r="U287" i="16"/>
  <c r="T287" i="16"/>
  <c r="S287" i="16"/>
  <c r="R287" i="16"/>
  <c r="Q287" i="16"/>
  <c r="P287" i="16"/>
  <c r="O287" i="16"/>
  <c r="N287" i="16"/>
  <c r="M287" i="16"/>
  <c r="L287" i="16"/>
  <c r="K287" i="16"/>
  <c r="J287" i="16"/>
  <c r="I287" i="16"/>
  <c r="H287" i="16"/>
  <c r="G287" i="16"/>
  <c r="F287" i="16"/>
  <c r="E287" i="16"/>
  <c r="D287" i="16"/>
  <c r="C287" i="16"/>
  <c r="AI284" i="16"/>
  <c r="AI282" i="16"/>
  <c r="AI280" i="16"/>
  <c r="AG274" i="16"/>
  <c r="AF274" i="16"/>
  <c r="AE274" i="16"/>
  <c r="AD274" i="16"/>
  <c r="AC274" i="16"/>
  <c r="AB274" i="16"/>
  <c r="AA274" i="16"/>
  <c r="Z274" i="16"/>
  <c r="Y274" i="16"/>
  <c r="X274" i="16"/>
  <c r="W274" i="16"/>
  <c r="V274" i="16"/>
  <c r="U274" i="16"/>
  <c r="T274" i="16"/>
  <c r="S274" i="16"/>
  <c r="R274" i="16"/>
  <c r="Q274" i="16"/>
  <c r="P274" i="16"/>
  <c r="O274" i="16"/>
  <c r="N274" i="16"/>
  <c r="M274" i="16"/>
  <c r="L274" i="16"/>
  <c r="K274" i="16"/>
  <c r="J274" i="16"/>
  <c r="I274" i="16"/>
  <c r="H274" i="16"/>
  <c r="G274" i="16"/>
  <c r="F274" i="16"/>
  <c r="E274" i="16"/>
  <c r="D274" i="16"/>
  <c r="C274" i="16"/>
  <c r="AG273" i="16"/>
  <c r="AF273" i="16"/>
  <c r="AE273" i="16"/>
  <c r="AD273" i="16"/>
  <c r="AC273" i="16"/>
  <c r="AB273" i="16"/>
  <c r="AA273" i="16"/>
  <c r="Z273" i="16"/>
  <c r="Y273" i="16"/>
  <c r="X273" i="16"/>
  <c r="W273" i="16"/>
  <c r="V273" i="16"/>
  <c r="U273" i="16"/>
  <c r="T273" i="16"/>
  <c r="S273" i="16"/>
  <c r="R273" i="16"/>
  <c r="Q273" i="16"/>
  <c r="P273" i="16"/>
  <c r="O273" i="16"/>
  <c r="N273" i="16"/>
  <c r="M273" i="16"/>
  <c r="L273" i="16"/>
  <c r="K273" i="16"/>
  <c r="J273" i="16"/>
  <c r="I273" i="16"/>
  <c r="H273" i="16"/>
  <c r="G273" i="16"/>
  <c r="F273" i="16"/>
  <c r="E273" i="16"/>
  <c r="D273" i="16"/>
  <c r="C273" i="16"/>
  <c r="AI270" i="16"/>
  <c r="AI268" i="16"/>
  <c r="AI266" i="16"/>
  <c r="AG260" i="16"/>
  <c r="AF260" i="16"/>
  <c r="AE260" i="16"/>
  <c r="AD260" i="16"/>
  <c r="E260" i="16"/>
  <c r="D260" i="16"/>
  <c r="C260" i="16"/>
  <c r="AG259" i="16"/>
  <c r="AF259" i="16"/>
  <c r="AE259" i="16"/>
  <c r="AD259" i="16"/>
  <c r="E259" i="16"/>
  <c r="D259" i="16"/>
  <c r="C259" i="16"/>
  <c r="AI256" i="16"/>
  <c r="AI254" i="16"/>
  <c r="AI252" i="16"/>
  <c r="AG246" i="16"/>
  <c r="AF246" i="16"/>
  <c r="AE246" i="16"/>
  <c r="AD246" i="16"/>
  <c r="AC246" i="16"/>
  <c r="AB246" i="16"/>
  <c r="AA246" i="16"/>
  <c r="Z246" i="16"/>
  <c r="Y246" i="16"/>
  <c r="X246" i="16"/>
  <c r="W246" i="16"/>
  <c r="V246" i="16"/>
  <c r="U246" i="16"/>
  <c r="T246" i="16"/>
  <c r="S246" i="16"/>
  <c r="R246" i="16"/>
  <c r="Q246" i="16"/>
  <c r="P246" i="16"/>
  <c r="O246" i="16"/>
  <c r="N246" i="16"/>
  <c r="M246" i="16"/>
  <c r="L246" i="16"/>
  <c r="K246" i="16"/>
  <c r="J246" i="16"/>
  <c r="I246" i="16"/>
  <c r="H246" i="16"/>
  <c r="G246" i="16"/>
  <c r="F246" i="16"/>
  <c r="E246" i="16"/>
  <c r="D246" i="16"/>
  <c r="C246" i="16"/>
  <c r="AG245" i="16"/>
  <c r="AF245" i="16"/>
  <c r="AE245" i="16"/>
  <c r="AD245" i="16"/>
  <c r="AC245" i="16"/>
  <c r="AB245" i="16"/>
  <c r="AA245" i="16"/>
  <c r="Z245" i="16"/>
  <c r="Y245" i="16"/>
  <c r="X245" i="16"/>
  <c r="W245" i="16"/>
  <c r="V245" i="16"/>
  <c r="U245" i="16"/>
  <c r="T245" i="16"/>
  <c r="S245" i="16"/>
  <c r="R245" i="16"/>
  <c r="Q245" i="16"/>
  <c r="P245" i="16"/>
  <c r="O245" i="16"/>
  <c r="N245" i="16"/>
  <c r="M245" i="16"/>
  <c r="L245" i="16"/>
  <c r="K245" i="16"/>
  <c r="J245" i="16"/>
  <c r="I245" i="16"/>
  <c r="H245" i="16"/>
  <c r="G245" i="16"/>
  <c r="F245" i="16"/>
  <c r="E245" i="16"/>
  <c r="D245" i="16"/>
  <c r="C245" i="16"/>
  <c r="AI242" i="16"/>
  <c r="AI240" i="16"/>
  <c r="AI238" i="16"/>
  <c r="AG232" i="16"/>
  <c r="AF232" i="16"/>
  <c r="AE232" i="16"/>
  <c r="AD232" i="16"/>
  <c r="AC232" i="16"/>
  <c r="AB232" i="16"/>
  <c r="AA232" i="16"/>
  <c r="Z232" i="16"/>
  <c r="Y232" i="16"/>
  <c r="X232" i="16"/>
  <c r="W232" i="16"/>
  <c r="V232" i="16"/>
  <c r="U232" i="16"/>
  <c r="T232" i="16"/>
  <c r="S232" i="16"/>
  <c r="R232" i="16"/>
  <c r="Q232" i="16"/>
  <c r="P232" i="16"/>
  <c r="O232" i="16"/>
  <c r="N232" i="16"/>
  <c r="M232" i="16"/>
  <c r="L232" i="16"/>
  <c r="K232" i="16"/>
  <c r="J232" i="16"/>
  <c r="I232" i="16"/>
  <c r="H232" i="16"/>
  <c r="G232" i="16"/>
  <c r="F232" i="16"/>
  <c r="E232" i="16"/>
  <c r="D232" i="16"/>
  <c r="C232" i="16"/>
  <c r="AG231" i="16"/>
  <c r="AF231" i="16"/>
  <c r="AE231" i="16"/>
  <c r="AD231" i="16"/>
  <c r="AC231" i="16"/>
  <c r="AB231" i="16"/>
  <c r="AA231" i="16"/>
  <c r="Z231" i="16"/>
  <c r="Y231" i="16"/>
  <c r="X231" i="16"/>
  <c r="W231" i="16"/>
  <c r="V231" i="16"/>
  <c r="U231" i="16"/>
  <c r="T231" i="16"/>
  <c r="S231" i="16"/>
  <c r="R231" i="16"/>
  <c r="Q231" i="16"/>
  <c r="P231" i="16"/>
  <c r="O231" i="16"/>
  <c r="N231" i="16"/>
  <c r="M231" i="16"/>
  <c r="L231" i="16"/>
  <c r="K231" i="16"/>
  <c r="J231" i="16"/>
  <c r="I231" i="16"/>
  <c r="H231" i="16"/>
  <c r="G231" i="16"/>
  <c r="F231" i="16"/>
  <c r="E231" i="16"/>
  <c r="D231" i="16"/>
  <c r="C231" i="16"/>
  <c r="AI228" i="16"/>
  <c r="AI226" i="16"/>
  <c r="AI224" i="16"/>
  <c r="AG218" i="16"/>
  <c r="AF218" i="16"/>
  <c r="AE218" i="16"/>
  <c r="AD218" i="16"/>
  <c r="AC218" i="16"/>
  <c r="AB218" i="16"/>
  <c r="AA218" i="16"/>
  <c r="Z218" i="16"/>
  <c r="Y218" i="16"/>
  <c r="X218" i="16"/>
  <c r="W218" i="16"/>
  <c r="V218" i="16"/>
  <c r="U218" i="16"/>
  <c r="T218" i="16"/>
  <c r="S218" i="16"/>
  <c r="R218" i="16"/>
  <c r="Q218" i="16"/>
  <c r="P218" i="16"/>
  <c r="O218" i="16"/>
  <c r="N218" i="16"/>
  <c r="M218" i="16"/>
  <c r="L218" i="16"/>
  <c r="K218" i="16"/>
  <c r="J218" i="16"/>
  <c r="I218" i="16"/>
  <c r="H218" i="16"/>
  <c r="G218" i="16"/>
  <c r="F218" i="16"/>
  <c r="E218" i="16"/>
  <c r="D218" i="16"/>
  <c r="C218" i="16"/>
  <c r="AG217" i="16"/>
  <c r="AF217" i="16"/>
  <c r="AE217" i="16"/>
  <c r="AD217" i="16"/>
  <c r="AC217" i="16"/>
  <c r="AB217" i="16"/>
  <c r="AA217" i="16"/>
  <c r="Z217" i="16"/>
  <c r="Y217" i="16"/>
  <c r="X217" i="16"/>
  <c r="W217" i="16"/>
  <c r="V217" i="16"/>
  <c r="U217" i="16"/>
  <c r="T217" i="16"/>
  <c r="S217" i="16"/>
  <c r="R217" i="16"/>
  <c r="Q217" i="16"/>
  <c r="P217" i="16"/>
  <c r="O217" i="16"/>
  <c r="N217" i="16"/>
  <c r="M217" i="16"/>
  <c r="L217" i="16"/>
  <c r="K217" i="16"/>
  <c r="J217" i="16"/>
  <c r="I217" i="16"/>
  <c r="H217" i="16"/>
  <c r="G217" i="16"/>
  <c r="F217" i="16"/>
  <c r="E217" i="16"/>
  <c r="D217" i="16"/>
  <c r="C217" i="16"/>
  <c r="AI214" i="16"/>
  <c r="AI212" i="16"/>
  <c r="AI210" i="16"/>
  <c r="AG204" i="16"/>
  <c r="AF204" i="16"/>
  <c r="AE204" i="16"/>
  <c r="AD204" i="16"/>
  <c r="AC204" i="16"/>
  <c r="AB204" i="16"/>
  <c r="AA204" i="16"/>
  <c r="Z204" i="16"/>
  <c r="Y204" i="16"/>
  <c r="X204" i="16"/>
  <c r="W204" i="16"/>
  <c r="V204" i="16"/>
  <c r="U204" i="16"/>
  <c r="T204" i="16"/>
  <c r="S204" i="16"/>
  <c r="R204" i="16"/>
  <c r="Q204" i="16"/>
  <c r="P204" i="16"/>
  <c r="O204" i="16"/>
  <c r="N204" i="16"/>
  <c r="M204" i="16"/>
  <c r="L204" i="16"/>
  <c r="K204" i="16"/>
  <c r="J204" i="16"/>
  <c r="I204" i="16"/>
  <c r="H204" i="16"/>
  <c r="G204" i="16"/>
  <c r="F204" i="16"/>
  <c r="E204" i="16"/>
  <c r="D204" i="16"/>
  <c r="C204" i="16"/>
  <c r="AG203" i="16"/>
  <c r="AF203" i="16"/>
  <c r="AE203" i="16"/>
  <c r="AD203" i="16"/>
  <c r="AC203" i="16"/>
  <c r="AB203" i="16"/>
  <c r="AA203" i="16"/>
  <c r="Z203" i="16"/>
  <c r="Y203" i="16"/>
  <c r="X203" i="16"/>
  <c r="W203" i="16"/>
  <c r="V203" i="16"/>
  <c r="U203" i="16"/>
  <c r="T203" i="16"/>
  <c r="S203" i="16"/>
  <c r="R203" i="16"/>
  <c r="Q203" i="16"/>
  <c r="P203" i="16"/>
  <c r="O203" i="16"/>
  <c r="N203" i="16"/>
  <c r="M203" i="16"/>
  <c r="L203" i="16"/>
  <c r="K203" i="16"/>
  <c r="J203" i="16"/>
  <c r="I203" i="16"/>
  <c r="H203" i="16"/>
  <c r="G203" i="16"/>
  <c r="F203" i="16"/>
  <c r="E203" i="16"/>
  <c r="D203" i="16"/>
  <c r="C203" i="16"/>
  <c r="AI200" i="16"/>
  <c r="AI198" i="16"/>
  <c r="AI196" i="16"/>
  <c r="AG190" i="16"/>
  <c r="AF190" i="16"/>
  <c r="AE190" i="16"/>
  <c r="AD190" i="16"/>
  <c r="AC190" i="16"/>
  <c r="AB190" i="16"/>
  <c r="AA190" i="16"/>
  <c r="Z190" i="16"/>
  <c r="Y190" i="16"/>
  <c r="X190" i="16"/>
  <c r="W190" i="16"/>
  <c r="V190" i="16"/>
  <c r="U190" i="16"/>
  <c r="T190" i="16"/>
  <c r="S190" i="16"/>
  <c r="R190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D190" i="16"/>
  <c r="C190" i="16"/>
  <c r="AG189" i="16"/>
  <c r="AF189" i="16"/>
  <c r="AE189" i="16"/>
  <c r="AD189" i="16"/>
  <c r="AC189" i="16"/>
  <c r="AB189" i="16"/>
  <c r="AA189" i="16"/>
  <c r="Z189" i="16"/>
  <c r="Y189" i="16"/>
  <c r="X189" i="16"/>
  <c r="W189" i="16"/>
  <c r="V189" i="16"/>
  <c r="U189" i="16"/>
  <c r="T189" i="16"/>
  <c r="S189" i="16"/>
  <c r="R189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D189" i="16"/>
  <c r="C189" i="16"/>
  <c r="AI186" i="16"/>
  <c r="AI184" i="16"/>
  <c r="AI182" i="16"/>
  <c r="AG176" i="16"/>
  <c r="AF176" i="16"/>
  <c r="AE176" i="16"/>
  <c r="AD176" i="16"/>
  <c r="AC176" i="16"/>
  <c r="AB176" i="16"/>
  <c r="AA176" i="16"/>
  <c r="Z176" i="16"/>
  <c r="Y176" i="16"/>
  <c r="X176" i="16"/>
  <c r="W176" i="16"/>
  <c r="V176" i="16"/>
  <c r="U176" i="16"/>
  <c r="T176" i="16"/>
  <c r="S176" i="16"/>
  <c r="R176" i="16"/>
  <c r="Q176" i="16"/>
  <c r="P176" i="16"/>
  <c r="O176" i="16"/>
  <c r="N176" i="16"/>
  <c r="M176" i="16"/>
  <c r="L176" i="16"/>
  <c r="K176" i="16"/>
  <c r="J176" i="16"/>
  <c r="I176" i="16"/>
  <c r="H176" i="16"/>
  <c r="G176" i="16"/>
  <c r="F176" i="16"/>
  <c r="E176" i="16"/>
  <c r="D176" i="16"/>
  <c r="C176" i="16"/>
  <c r="AG175" i="16"/>
  <c r="AF175" i="16"/>
  <c r="AE175" i="16"/>
  <c r="AD175" i="16"/>
  <c r="AC175" i="16"/>
  <c r="AB175" i="16"/>
  <c r="AA175" i="16"/>
  <c r="Z175" i="16"/>
  <c r="Y175" i="16"/>
  <c r="X175" i="16"/>
  <c r="W175" i="16"/>
  <c r="V175" i="16"/>
  <c r="U175" i="16"/>
  <c r="T175" i="16"/>
  <c r="S175" i="16"/>
  <c r="R175" i="16"/>
  <c r="Q175" i="16"/>
  <c r="P175" i="16"/>
  <c r="O175" i="16"/>
  <c r="N175" i="16"/>
  <c r="M175" i="16"/>
  <c r="L175" i="16"/>
  <c r="K175" i="16"/>
  <c r="J175" i="16"/>
  <c r="I175" i="16"/>
  <c r="H175" i="16"/>
  <c r="G175" i="16"/>
  <c r="F175" i="16"/>
  <c r="E175" i="16"/>
  <c r="D175" i="16"/>
  <c r="C175" i="16"/>
  <c r="AI172" i="16"/>
  <c r="AI170" i="16"/>
  <c r="AI168" i="16"/>
  <c r="AG162" i="16"/>
  <c r="AF162" i="16"/>
  <c r="AE162" i="16"/>
  <c r="AD162" i="16"/>
  <c r="AC162" i="16"/>
  <c r="AB162" i="16"/>
  <c r="AA162" i="16"/>
  <c r="Z162" i="16"/>
  <c r="Y162" i="16"/>
  <c r="X162" i="16"/>
  <c r="W162" i="16"/>
  <c r="V162" i="16"/>
  <c r="U162" i="16"/>
  <c r="T162" i="16"/>
  <c r="S162" i="16"/>
  <c r="R162" i="16"/>
  <c r="Q162" i="16"/>
  <c r="P162" i="16"/>
  <c r="O162" i="16"/>
  <c r="N162" i="16"/>
  <c r="M162" i="16"/>
  <c r="L162" i="16"/>
  <c r="K162" i="16"/>
  <c r="J162" i="16"/>
  <c r="I162" i="16"/>
  <c r="H162" i="16"/>
  <c r="G162" i="16"/>
  <c r="F162" i="16"/>
  <c r="E162" i="16"/>
  <c r="D162" i="16"/>
  <c r="C162" i="16"/>
  <c r="AG161" i="16"/>
  <c r="AF161" i="16"/>
  <c r="AE161" i="16"/>
  <c r="AD161" i="16"/>
  <c r="AC161" i="16"/>
  <c r="AB161" i="16"/>
  <c r="AA161" i="16"/>
  <c r="Z161" i="16"/>
  <c r="Y161" i="16"/>
  <c r="X161" i="16"/>
  <c r="W161" i="16"/>
  <c r="V161" i="16"/>
  <c r="U161" i="16"/>
  <c r="T161" i="16"/>
  <c r="S161" i="16"/>
  <c r="R161" i="16"/>
  <c r="Q161" i="16"/>
  <c r="P161" i="16"/>
  <c r="O161" i="16"/>
  <c r="N161" i="16"/>
  <c r="M161" i="16"/>
  <c r="L161" i="16"/>
  <c r="K161" i="16"/>
  <c r="J161" i="16"/>
  <c r="I161" i="16"/>
  <c r="H161" i="16"/>
  <c r="G161" i="16"/>
  <c r="F161" i="16"/>
  <c r="E161" i="16"/>
  <c r="D161" i="16"/>
  <c r="C161" i="16"/>
  <c r="AI158" i="16"/>
  <c r="AI156" i="16"/>
  <c r="AI154" i="16"/>
  <c r="AG148" i="16"/>
  <c r="AF148" i="16"/>
  <c r="AE148" i="16"/>
  <c r="AD148" i="16"/>
  <c r="AC148" i="16"/>
  <c r="AB148" i="16"/>
  <c r="AA148" i="16"/>
  <c r="Z148" i="16"/>
  <c r="Y148" i="16"/>
  <c r="X148" i="16"/>
  <c r="W148" i="16"/>
  <c r="V148" i="16"/>
  <c r="U148" i="16"/>
  <c r="T148" i="16"/>
  <c r="S148" i="16"/>
  <c r="R148" i="16"/>
  <c r="Q148" i="16"/>
  <c r="P148" i="16"/>
  <c r="O148" i="16"/>
  <c r="N148" i="16"/>
  <c r="M148" i="16"/>
  <c r="L148" i="16"/>
  <c r="K148" i="16"/>
  <c r="J148" i="16"/>
  <c r="I148" i="16"/>
  <c r="H148" i="16"/>
  <c r="G148" i="16"/>
  <c r="F148" i="16"/>
  <c r="E148" i="16"/>
  <c r="D148" i="16"/>
  <c r="C148" i="16"/>
  <c r="AG147" i="16"/>
  <c r="AF147" i="16"/>
  <c r="AE147" i="16"/>
  <c r="AD147" i="16"/>
  <c r="AC147" i="16"/>
  <c r="AB147" i="16"/>
  <c r="AA147" i="16"/>
  <c r="Z147" i="16"/>
  <c r="Y147" i="16"/>
  <c r="X147" i="16"/>
  <c r="W147" i="16"/>
  <c r="V147" i="16"/>
  <c r="U147" i="16"/>
  <c r="T147" i="16"/>
  <c r="S147" i="16"/>
  <c r="R147" i="16"/>
  <c r="Q147" i="16"/>
  <c r="P147" i="16"/>
  <c r="O147" i="16"/>
  <c r="N147" i="16"/>
  <c r="M147" i="16"/>
  <c r="L147" i="16"/>
  <c r="K147" i="16"/>
  <c r="J147" i="16"/>
  <c r="I147" i="16"/>
  <c r="H147" i="16"/>
  <c r="G147" i="16"/>
  <c r="F147" i="16"/>
  <c r="E147" i="16"/>
  <c r="D147" i="16"/>
  <c r="C147" i="16"/>
  <c r="AI144" i="16"/>
  <c r="AI142" i="16"/>
  <c r="AI140" i="16"/>
  <c r="AG134" i="16"/>
  <c r="AF134" i="16"/>
  <c r="AE134" i="16"/>
  <c r="AD134" i="16"/>
  <c r="AC134" i="16"/>
  <c r="AB134" i="16"/>
  <c r="AA134" i="16"/>
  <c r="Z134" i="16"/>
  <c r="Y134" i="16"/>
  <c r="X134" i="16"/>
  <c r="W134" i="16"/>
  <c r="V134" i="16"/>
  <c r="U134" i="16"/>
  <c r="T134" i="16"/>
  <c r="S134" i="16"/>
  <c r="R134" i="16"/>
  <c r="Q134" i="16"/>
  <c r="P134" i="16"/>
  <c r="O134" i="16"/>
  <c r="N134" i="16"/>
  <c r="M134" i="16"/>
  <c r="L134" i="16"/>
  <c r="K134" i="16"/>
  <c r="J134" i="16"/>
  <c r="I134" i="16"/>
  <c r="H134" i="16"/>
  <c r="G134" i="16"/>
  <c r="F134" i="16"/>
  <c r="E134" i="16"/>
  <c r="D134" i="16"/>
  <c r="C134" i="16"/>
  <c r="AG133" i="16"/>
  <c r="AF133" i="16"/>
  <c r="AE133" i="16"/>
  <c r="AD133" i="16"/>
  <c r="AC133" i="16"/>
  <c r="AB133" i="16"/>
  <c r="AA133" i="16"/>
  <c r="Z133" i="16"/>
  <c r="Y133" i="16"/>
  <c r="X133" i="16"/>
  <c r="W133" i="16"/>
  <c r="V133" i="16"/>
  <c r="U133" i="16"/>
  <c r="T133" i="16"/>
  <c r="S133" i="16"/>
  <c r="R133" i="16"/>
  <c r="Q133" i="16"/>
  <c r="P133" i="16"/>
  <c r="O133" i="16"/>
  <c r="N133" i="16"/>
  <c r="M133" i="16"/>
  <c r="L133" i="16"/>
  <c r="K133" i="16"/>
  <c r="J133" i="16"/>
  <c r="I133" i="16"/>
  <c r="H133" i="16"/>
  <c r="G133" i="16"/>
  <c r="F133" i="16"/>
  <c r="E133" i="16"/>
  <c r="D133" i="16"/>
  <c r="C133" i="16"/>
  <c r="AI130" i="16"/>
  <c r="AI128" i="16"/>
  <c r="AI126" i="16"/>
  <c r="AG120" i="16"/>
  <c r="AF120" i="16"/>
  <c r="AE120" i="16"/>
  <c r="AD120" i="16"/>
  <c r="AC120" i="16"/>
  <c r="AB120" i="16"/>
  <c r="AA120" i="16"/>
  <c r="Z120" i="16"/>
  <c r="Y120" i="16"/>
  <c r="X120" i="16"/>
  <c r="W120" i="16"/>
  <c r="V120" i="16"/>
  <c r="U120" i="16"/>
  <c r="T120" i="16"/>
  <c r="S120" i="16"/>
  <c r="R120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D120" i="16"/>
  <c r="C120" i="16"/>
  <c r="AG119" i="16"/>
  <c r="AF119" i="16"/>
  <c r="AE119" i="16"/>
  <c r="AD119" i="16"/>
  <c r="AC119" i="16"/>
  <c r="AB119" i="16"/>
  <c r="AA119" i="16"/>
  <c r="Z119" i="16"/>
  <c r="Y119" i="16"/>
  <c r="X119" i="16"/>
  <c r="W119" i="16"/>
  <c r="V119" i="16"/>
  <c r="U119" i="16"/>
  <c r="T119" i="16"/>
  <c r="S119" i="16"/>
  <c r="R119" i="16"/>
  <c r="Q119" i="16"/>
  <c r="P119" i="16"/>
  <c r="O119" i="16"/>
  <c r="N119" i="16"/>
  <c r="M119" i="16"/>
  <c r="L119" i="16"/>
  <c r="K119" i="16"/>
  <c r="J119" i="16"/>
  <c r="I119" i="16"/>
  <c r="H119" i="16"/>
  <c r="G119" i="16"/>
  <c r="F119" i="16"/>
  <c r="E119" i="16"/>
  <c r="D119" i="16"/>
  <c r="C119" i="16"/>
  <c r="AI116" i="16"/>
  <c r="AI114" i="16"/>
  <c r="AI112" i="16"/>
  <c r="AG106" i="16"/>
  <c r="AF106" i="16"/>
  <c r="AE106" i="16"/>
  <c r="AD106" i="16"/>
  <c r="AC106" i="16"/>
  <c r="AB106" i="16"/>
  <c r="AA106" i="16"/>
  <c r="Z106" i="16"/>
  <c r="Y106" i="16"/>
  <c r="X106" i="16"/>
  <c r="W106" i="16"/>
  <c r="V106" i="16"/>
  <c r="U106" i="16"/>
  <c r="T106" i="16"/>
  <c r="S106" i="16"/>
  <c r="R106" i="16"/>
  <c r="Q106" i="16"/>
  <c r="P106" i="16"/>
  <c r="O106" i="16"/>
  <c r="N106" i="16"/>
  <c r="M106" i="16"/>
  <c r="L106" i="16"/>
  <c r="K106" i="16"/>
  <c r="J106" i="16"/>
  <c r="I106" i="16"/>
  <c r="H106" i="16"/>
  <c r="G106" i="16"/>
  <c r="F106" i="16"/>
  <c r="E106" i="16"/>
  <c r="D106" i="16"/>
  <c r="C106" i="16"/>
  <c r="AG105" i="16"/>
  <c r="AF105" i="16"/>
  <c r="AE105" i="16"/>
  <c r="AD105" i="16"/>
  <c r="AC105" i="16"/>
  <c r="AB105" i="16"/>
  <c r="AA105" i="16"/>
  <c r="Z105" i="16"/>
  <c r="Y105" i="16"/>
  <c r="X105" i="16"/>
  <c r="W105" i="16"/>
  <c r="V105" i="16"/>
  <c r="U105" i="16"/>
  <c r="T105" i="16"/>
  <c r="S105" i="16"/>
  <c r="R105" i="16"/>
  <c r="Q105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5" i="16"/>
  <c r="C105" i="16"/>
  <c r="AI102" i="16"/>
  <c r="AI100" i="16"/>
  <c r="AI98" i="16"/>
  <c r="AG92" i="16"/>
  <c r="AF92" i="16"/>
  <c r="AE92" i="16"/>
  <c r="AD92" i="16"/>
  <c r="AC92" i="16"/>
  <c r="AB92" i="16"/>
  <c r="AA92" i="16"/>
  <c r="Z92" i="16"/>
  <c r="Y92" i="16"/>
  <c r="X92" i="16"/>
  <c r="W92" i="16"/>
  <c r="V92" i="16"/>
  <c r="U92" i="16"/>
  <c r="T92" i="16"/>
  <c r="S92" i="16"/>
  <c r="R92" i="16"/>
  <c r="Q92" i="16"/>
  <c r="P92" i="16"/>
  <c r="O92" i="16"/>
  <c r="N92" i="16"/>
  <c r="M92" i="16"/>
  <c r="L92" i="16"/>
  <c r="K92" i="16"/>
  <c r="J92" i="16"/>
  <c r="I92" i="16"/>
  <c r="H92" i="16"/>
  <c r="G92" i="16"/>
  <c r="F92" i="16"/>
  <c r="E92" i="16"/>
  <c r="D92" i="16"/>
  <c r="C92" i="16"/>
  <c r="AG91" i="16"/>
  <c r="AF91" i="16"/>
  <c r="AE91" i="16"/>
  <c r="AD91" i="16"/>
  <c r="AC91" i="16"/>
  <c r="AB91" i="16"/>
  <c r="AA91" i="16"/>
  <c r="Z91" i="16"/>
  <c r="Y91" i="16"/>
  <c r="X91" i="16"/>
  <c r="W91" i="16"/>
  <c r="V91" i="16"/>
  <c r="U91" i="16"/>
  <c r="T91" i="16"/>
  <c r="S91" i="16"/>
  <c r="R91" i="16"/>
  <c r="Q91" i="16"/>
  <c r="P91" i="16"/>
  <c r="O91" i="16"/>
  <c r="N91" i="16"/>
  <c r="M91" i="16"/>
  <c r="L91" i="16"/>
  <c r="K91" i="16"/>
  <c r="J91" i="16"/>
  <c r="I91" i="16"/>
  <c r="H91" i="16"/>
  <c r="G91" i="16"/>
  <c r="F91" i="16"/>
  <c r="E91" i="16"/>
  <c r="D91" i="16"/>
  <c r="C91" i="16"/>
  <c r="AI88" i="16"/>
  <c r="AI86" i="16"/>
  <c r="AI84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C77" i="16"/>
  <c r="AI74" i="16"/>
  <c r="AI72" i="16"/>
  <c r="AI70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AI60" i="16"/>
  <c r="AI58" i="16"/>
  <c r="AI56" i="16"/>
  <c r="AG50" i="16"/>
  <c r="AF50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K50" i="16"/>
  <c r="J50" i="16"/>
  <c r="I50" i="16"/>
  <c r="H50" i="16"/>
  <c r="G50" i="16"/>
  <c r="F50" i="16"/>
  <c r="E50" i="16"/>
  <c r="D50" i="16"/>
  <c r="C50" i="16"/>
  <c r="AG49" i="16"/>
  <c r="AF49" i="16"/>
  <c r="AE49" i="16"/>
  <c r="AD49" i="16"/>
  <c r="AC49" i="16"/>
  <c r="AB49" i="16"/>
  <c r="AA49" i="16"/>
  <c r="Z49" i="16"/>
  <c r="Y49" i="16"/>
  <c r="X49" i="16"/>
  <c r="W49" i="16"/>
  <c r="V49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AI46" i="16"/>
  <c r="AI44" i="16"/>
  <c r="AI42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AG35" i="16"/>
  <c r="AF35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AI32" i="16"/>
  <c r="AI30" i="16"/>
  <c r="AI28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AI18" i="16"/>
  <c r="AI16" i="16"/>
  <c r="AI14" i="16"/>
  <c r="C12" i="16"/>
  <c r="F10" i="16"/>
  <c r="D10" i="16"/>
  <c r="C10" i="16"/>
  <c r="P8" i="16"/>
  <c r="W6" i="16" l="1"/>
  <c r="C27" i="16"/>
  <c r="C13" i="16"/>
  <c r="C14" i="16" s="1"/>
  <c r="C11" i="16"/>
  <c r="D12" i="16"/>
  <c r="W7" i="16"/>
  <c r="C28" i="16" l="1"/>
  <c r="C25" i="16"/>
  <c r="D24" i="16"/>
  <c r="C24" i="16"/>
  <c r="C26" i="16" s="1"/>
  <c r="E12" i="16"/>
  <c r="D13" i="16"/>
  <c r="D14" i="16" s="1"/>
  <c r="F12" i="16" l="1"/>
  <c r="E13" i="16"/>
  <c r="E14" i="16" s="1"/>
  <c r="C41" i="16"/>
  <c r="D26" i="16"/>
  <c r="F13" i="16" l="1"/>
  <c r="F14" i="16" s="1"/>
  <c r="G12" i="16"/>
  <c r="E26" i="16"/>
  <c r="D27" i="16"/>
  <c r="C42" i="16"/>
  <c r="C39" i="16"/>
  <c r="C38" i="16"/>
  <c r="D38" i="16"/>
  <c r="C40" i="16" l="1"/>
  <c r="D28" i="16"/>
  <c r="F26" i="16"/>
  <c r="E27" i="16"/>
  <c r="E28" i="16" s="1"/>
  <c r="H12" i="16"/>
  <c r="G13" i="16"/>
  <c r="G14" i="16" s="1"/>
  <c r="I12" i="16" l="1"/>
  <c r="H13" i="16"/>
  <c r="H14" i="16" s="1"/>
  <c r="F27" i="16"/>
  <c r="F28" i="16" s="1"/>
  <c r="G26" i="16"/>
  <c r="C55" i="16"/>
  <c r="D40" i="16"/>
  <c r="D41" i="16" l="1"/>
  <c r="E40" i="16"/>
  <c r="C56" i="16"/>
  <c r="C53" i="16"/>
  <c r="C52" i="16"/>
  <c r="D52" i="16"/>
  <c r="H26" i="16"/>
  <c r="G27" i="16"/>
  <c r="G28" i="16" s="1"/>
  <c r="J12" i="16"/>
  <c r="I13" i="16"/>
  <c r="I14" i="16" s="1"/>
  <c r="C54" i="16" l="1"/>
  <c r="C69" i="16" s="1"/>
  <c r="I26" i="16"/>
  <c r="H27" i="16"/>
  <c r="H28" i="16" s="1"/>
  <c r="K12" i="16"/>
  <c r="J13" i="16"/>
  <c r="J14" i="16" s="1"/>
  <c r="E41" i="16"/>
  <c r="E42" i="16" s="1"/>
  <c r="F40" i="16"/>
  <c r="D42" i="16"/>
  <c r="D54" i="16" l="1"/>
  <c r="D55" i="16" s="1"/>
  <c r="K13" i="16"/>
  <c r="K14" i="16" s="1"/>
  <c r="L12" i="16"/>
  <c r="E54" i="16"/>
  <c r="C70" i="16"/>
  <c r="C67" i="16"/>
  <c r="C66" i="16"/>
  <c r="D66" i="16"/>
  <c r="G40" i="16"/>
  <c r="F41" i="16"/>
  <c r="F42" i="16" s="1"/>
  <c r="J26" i="16"/>
  <c r="I27" i="16"/>
  <c r="I28" i="16" s="1"/>
  <c r="C68" i="16" l="1"/>
  <c r="G41" i="16"/>
  <c r="G42" i="16" s="1"/>
  <c r="H40" i="16"/>
  <c r="E55" i="16"/>
  <c r="E56" i="16" s="1"/>
  <c r="F54" i="16"/>
  <c r="K26" i="16"/>
  <c r="J27" i="16"/>
  <c r="J28" i="16" s="1"/>
  <c r="D56" i="16"/>
  <c r="M12" i="16"/>
  <c r="L13" i="16"/>
  <c r="L14" i="16" s="1"/>
  <c r="K27" i="16" l="1"/>
  <c r="K28" i="16" s="1"/>
  <c r="L26" i="16"/>
  <c r="N12" i="16"/>
  <c r="M13" i="16"/>
  <c r="M14" i="16" s="1"/>
  <c r="F55" i="16"/>
  <c r="F56" i="16" s="1"/>
  <c r="G54" i="16"/>
  <c r="H41" i="16"/>
  <c r="H42" i="16" s="1"/>
  <c r="I40" i="16"/>
  <c r="C83" i="16"/>
  <c r="D68" i="16"/>
  <c r="H54" i="16" l="1"/>
  <c r="G55" i="16"/>
  <c r="G56" i="16" s="1"/>
  <c r="J40" i="16"/>
  <c r="I41" i="16"/>
  <c r="I42" i="16" s="1"/>
  <c r="D69" i="16"/>
  <c r="E68" i="16"/>
  <c r="C84" i="16"/>
  <c r="C81" i="16"/>
  <c r="C80" i="16"/>
  <c r="D80" i="16"/>
  <c r="N13" i="16"/>
  <c r="N14" i="16" s="1"/>
  <c r="O12" i="16"/>
  <c r="M26" i="16"/>
  <c r="L27" i="16"/>
  <c r="L28" i="16" s="1"/>
  <c r="N26" i="16" l="1"/>
  <c r="M27" i="16"/>
  <c r="M28" i="16" s="1"/>
  <c r="E69" i="16"/>
  <c r="E70" i="16" s="1"/>
  <c r="F68" i="16"/>
  <c r="P12" i="16"/>
  <c r="O13" i="16"/>
  <c r="O14" i="16" s="1"/>
  <c r="D70" i="16"/>
  <c r="J41" i="16"/>
  <c r="J42" i="16" s="1"/>
  <c r="K40" i="16"/>
  <c r="C82" i="16"/>
  <c r="H55" i="16"/>
  <c r="H56" i="16" s="1"/>
  <c r="I54" i="16"/>
  <c r="C97" i="16" l="1"/>
  <c r="D82" i="16"/>
  <c r="K41" i="16"/>
  <c r="K42" i="16" s="1"/>
  <c r="L40" i="16"/>
  <c r="J54" i="16"/>
  <c r="I55" i="16"/>
  <c r="I56" i="16" s="1"/>
  <c r="Q12" i="16"/>
  <c r="P13" i="16"/>
  <c r="P14" i="16" s="1"/>
  <c r="F69" i="16"/>
  <c r="G68" i="16"/>
  <c r="N27" i="16"/>
  <c r="N28" i="16" s="1"/>
  <c r="O26" i="16"/>
  <c r="R12" i="16" l="1"/>
  <c r="Q13" i="16"/>
  <c r="Q14" i="16" s="1"/>
  <c r="J55" i="16"/>
  <c r="J56" i="16" s="1"/>
  <c r="K54" i="16"/>
  <c r="P26" i="16"/>
  <c r="O27" i="16"/>
  <c r="O28" i="16" s="1"/>
  <c r="M40" i="16"/>
  <c r="L41" i="16"/>
  <c r="L42" i="16" s="1"/>
  <c r="H68" i="16"/>
  <c r="G69" i="16"/>
  <c r="G70" i="16" s="1"/>
  <c r="D83" i="16"/>
  <c r="E82" i="16"/>
  <c r="F70" i="16"/>
  <c r="C98" i="16"/>
  <c r="C95" i="16"/>
  <c r="D94" i="16"/>
  <c r="C94" i="16"/>
  <c r="C96" i="16" l="1"/>
  <c r="M41" i="16"/>
  <c r="M42" i="16" s="1"/>
  <c r="N40" i="16"/>
  <c r="Q26" i="16"/>
  <c r="P27" i="16"/>
  <c r="P28" i="16" s="1"/>
  <c r="E83" i="16"/>
  <c r="E84" i="16" s="1"/>
  <c r="F82" i="16"/>
  <c r="K55" i="16"/>
  <c r="K56" i="16" s="1"/>
  <c r="L54" i="16"/>
  <c r="D84" i="16"/>
  <c r="C111" i="16"/>
  <c r="D96" i="16"/>
  <c r="I68" i="16"/>
  <c r="H69" i="16"/>
  <c r="H70" i="16" s="1"/>
  <c r="R13" i="16"/>
  <c r="R14" i="16" s="1"/>
  <c r="S12" i="16"/>
  <c r="F83" i="16" l="1"/>
  <c r="G82" i="16"/>
  <c r="D97" i="16"/>
  <c r="E96" i="16"/>
  <c r="C112" i="16"/>
  <c r="C109" i="16"/>
  <c r="D108" i="16"/>
  <c r="C108" i="16"/>
  <c r="R26" i="16"/>
  <c r="Q27" i="16"/>
  <c r="Q28" i="16" s="1"/>
  <c r="N41" i="16"/>
  <c r="N42" i="16" s="1"/>
  <c r="O40" i="16"/>
  <c r="J68" i="16"/>
  <c r="I69" i="16"/>
  <c r="I70" i="16" s="1"/>
  <c r="S13" i="16"/>
  <c r="S14" i="16" s="1"/>
  <c r="T12" i="16"/>
  <c r="M54" i="16"/>
  <c r="L55" i="16"/>
  <c r="L56" i="16" s="1"/>
  <c r="C110" i="16" l="1"/>
  <c r="J69" i="16"/>
  <c r="J70" i="16" s="1"/>
  <c r="K68" i="16"/>
  <c r="P40" i="16"/>
  <c r="O41" i="16"/>
  <c r="O42" i="16" s="1"/>
  <c r="F96" i="16"/>
  <c r="E97" i="16"/>
  <c r="E98" i="16" s="1"/>
  <c r="M55" i="16"/>
  <c r="M56" i="16" s="1"/>
  <c r="N54" i="16"/>
  <c r="D98" i="16"/>
  <c r="U12" i="16"/>
  <c r="T13" i="16"/>
  <c r="T14" i="16" s="1"/>
  <c r="S26" i="16"/>
  <c r="R27" i="16"/>
  <c r="R28" i="16" s="1"/>
  <c r="H82" i="16"/>
  <c r="G83" i="16"/>
  <c r="G84" i="16" s="1"/>
  <c r="F84" i="16"/>
  <c r="S27" i="16" l="1"/>
  <c r="S28" i="16" s="1"/>
  <c r="T26" i="16"/>
  <c r="G96" i="16"/>
  <c r="F97" i="16"/>
  <c r="F98" i="16" s="1"/>
  <c r="I82" i="16"/>
  <c r="H83" i="16"/>
  <c r="H84" i="16" s="1"/>
  <c r="U13" i="16"/>
  <c r="U14" i="16" s="1"/>
  <c r="V12" i="16"/>
  <c r="P41" i="16"/>
  <c r="P42" i="16" s="1"/>
  <c r="Q40" i="16"/>
  <c r="K69" i="16"/>
  <c r="K70" i="16" s="1"/>
  <c r="L68" i="16"/>
  <c r="N55" i="16"/>
  <c r="N56" i="16" s="1"/>
  <c r="O54" i="16"/>
  <c r="C125" i="16"/>
  <c r="D110" i="16"/>
  <c r="J82" i="16" l="1"/>
  <c r="I83" i="16"/>
  <c r="I84" i="16" s="1"/>
  <c r="R40" i="16"/>
  <c r="Q41" i="16"/>
  <c r="Q42" i="16" s="1"/>
  <c r="H96" i="16"/>
  <c r="G97" i="16"/>
  <c r="G98" i="16" s="1"/>
  <c r="L69" i="16"/>
  <c r="L70" i="16" s="1"/>
  <c r="M68" i="16"/>
  <c r="D111" i="16"/>
  <c r="E110" i="16"/>
  <c r="U26" i="16"/>
  <c r="T27" i="16"/>
  <c r="T28" i="16" s="1"/>
  <c r="C126" i="16"/>
  <c r="C123" i="16"/>
  <c r="C122" i="16"/>
  <c r="C124" i="16" s="1"/>
  <c r="D122" i="16"/>
  <c r="O55" i="16"/>
  <c r="O56" i="16" s="1"/>
  <c r="P54" i="16"/>
  <c r="V13" i="16"/>
  <c r="V14" i="16" s="1"/>
  <c r="W12" i="16"/>
  <c r="E111" i="16" l="1"/>
  <c r="E112" i="16" s="1"/>
  <c r="F110" i="16"/>
  <c r="M69" i="16"/>
  <c r="M70" i="16" s="1"/>
  <c r="N68" i="16"/>
  <c r="I96" i="16"/>
  <c r="H97" i="16"/>
  <c r="H98" i="16" s="1"/>
  <c r="Q54" i="16"/>
  <c r="P55" i="16"/>
  <c r="P56" i="16" s="1"/>
  <c r="U27" i="16"/>
  <c r="U28" i="16" s="1"/>
  <c r="V26" i="16"/>
  <c r="R41" i="16"/>
  <c r="R42" i="16" s="1"/>
  <c r="S40" i="16"/>
  <c r="C139" i="16"/>
  <c r="D124" i="16"/>
  <c r="X12" i="16"/>
  <c r="W13" i="16"/>
  <c r="W14" i="16" s="1"/>
  <c r="D112" i="16"/>
  <c r="K82" i="16"/>
  <c r="J83" i="16"/>
  <c r="J84" i="16" s="1"/>
  <c r="S41" i="16" l="1"/>
  <c r="S42" i="16" s="1"/>
  <c r="T40" i="16"/>
  <c r="Y12" i="16"/>
  <c r="X13" i="16"/>
  <c r="X14" i="16" s="1"/>
  <c r="R54" i="16"/>
  <c r="Q55" i="16"/>
  <c r="Q56" i="16" s="1"/>
  <c r="D125" i="16"/>
  <c r="E124" i="16"/>
  <c r="C140" i="16"/>
  <c r="C137" i="16"/>
  <c r="C136" i="16"/>
  <c r="D136" i="16"/>
  <c r="J96" i="16"/>
  <c r="I97" i="16"/>
  <c r="I98" i="16" s="1"/>
  <c r="K83" i="16"/>
  <c r="K84" i="16" s="1"/>
  <c r="L82" i="16"/>
  <c r="V27" i="16"/>
  <c r="V28" i="16" s="1"/>
  <c r="W26" i="16"/>
  <c r="N69" i="16"/>
  <c r="N70" i="16" s="1"/>
  <c r="O68" i="16"/>
  <c r="F111" i="16"/>
  <c r="F112" i="16" s="1"/>
  <c r="G110" i="16"/>
  <c r="M82" i="16" l="1"/>
  <c r="L83" i="16"/>
  <c r="L84" i="16" s="1"/>
  <c r="D126" i="16"/>
  <c r="J97" i="16"/>
  <c r="J98" i="16" s="1"/>
  <c r="K96" i="16"/>
  <c r="E125" i="16"/>
  <c r="E126" i="16" s="1"/>
  <c r="F124" i="16"/>
  <c r="R55" i="16"/>
  <c r="R56" i="16" s="1"/>
  <c r="S54" i="16"/>
  <c r="O69" i="16"/>
  <c r="O70" i="16" s="1"/>
  <c r="P68" i="16"/>
  <c r="W27" i="16"/>
  <c r="W28" i="16" s="1"/>
  <c r="X26" i="16"/>
  <c r="C138" i="16"/>
  <c r="Z12" i="16"/>
  <c r="Y13" i="16"/>
  <c r="Y14" i="16" s="1"/>
  <c r="G111" i="16"/>
  <c r="G112" i="16" s="1"/>
  <c r="H110" i="16"/>
  <c r="U40" i="16"/>
  <c r="T41" i="16"/>
  <c r="T42" i="16" s="1"/>
  <c r="C153" i="16" l="1"/>
  <c r="D138" i="16"/>
  <c r="H111" i="16"/>
  <c r="H112" i="16" s="1"/>
  <c r="I110" i="16"/>
  <c r="AA12" i="16"/>
  <c r="Z13" i="16"/>
  <c r="Z14" i="16" s="1"/>
  <c r="F125" i="16"/>
  <c r="G124" i="16"/>
  <c r="Y26" i="16"/>
  <c r="X27" i="16"/>
  <c r="X28" i="16" s="1"/>
  <c r="K97" i="16"/>
  <c r="K98" i="16" s="1"/>
  <c r="L96" i="16"/>
  <c r="V40" i="16"/>
  <c r="U41" i="16"/>
  <c r="U42" i="16" s="1"/>
  <c r="Q68" i="16"/>
  <c r="P69" i="16"/>
  <c r="P70" i="16" s="1"/>
  <c r="S55" i="16"/>
  <c r="S56" i="16" s="1"/>
  <c r="T54" i="16"/>
  <c r="N82" i="16"/>
  <c r="M83" i="16"/>
  <c r="M84" i="16" s="1"/>
  <c r="Z26" i="16" l="1"/>
  <c r="Y27" i="16"/>
  <c r="Y28" i="16" s="1"/>
  <c r="C151" i="16"/>
  <c r="D150" i="16"/>
  <c r="C150" i="16"/>
  <c r="C152" i="16" s="1"/>
  <c r="C154" i="16"/>
  <c r="R68" i="16"/>
  <c r="Q69" i="16"/>
  <c r="Q70" i="16" s="1"/>
  <c r="H124" i="16"/>
  <c r="G125" i="16"/>
  <c r="G126" i="16" s="1"/>
  <c r="F126" i="16"/>
  <c r="U54" i="16"/>
  <c r="T55" i="16"/>
  <c r="T56" i="16" s="1"/>
  <c r="V41" i="16"/>
  <c r="V42" i="16" s="1"/>
  <c r="W40" i="16"/>
  <c r="AA13" i="16"/>
  <c r="AA14" i="16" s="1"/>
  <c r="AB12" i="16"/>
  <c r="N83" i="16"/>
  <c r="N84" i="16" s="1"/>
  <c r="O82" i="16"/>
  <c r="L97" i="16"/>
  <c r="L98" i="16" s="1"/>
  <c r="M96" i="16"/>
  <c r="J110" i="16"/>
  <c r="I111" i="16"/>
  <c r="I112" i="16" s="1"/>
  <c r="E138" i="16"/>
  <c r="D139" i="16"/>
  <c r="W41" i="16" l="1"/>
  <c r="W42" i="16" s="1"/>
  <c r="X40" i="16"/>
  <c r="K110" i="16"/>
  <c r="J111" i="16"/>
  <c r="J112" i="16" s="1"/>
  <c r="S68" i="16"/>
  <c r="R69" i="16"/>
  <c r="R70" i="16" s="1"/>
  <c r="M97" i="16"/>
  <c r="M98" i="16" s="1"/>
  <c r="N96" i="16"/>
  <c r="V54" i="16"/>
  <c r="U55" i="16"/>
  <c r="U56" i="16" s="1"/>
  <c r="O83" i="16"/>
  <c r="O84" i="16" s="1"/>
  <c r="P82" i="16"/>
  <c r="C167" i="16"/>
  <c r="D152" i="16"/>
  <c r="D140" i="16"/>
  <c r="AC12" i="16"/>
  <c r="AB13" i="16"/>
  <c r="AB14" i="16" s="1"/>
  <c r="F138" i="16"/>
  <c r="E139" i="16"/>
  <c r="E140" i="16" s="1"/>
  <c r="I124" i="16"/>
  <c r="H125" i="16"/>
  <c r="H126" i="16" s="1"/>
  <c r="AA26" i="16"/>
  <c r="Z27" i="16"/>
  <c r="Z28" i="16" s="1"/>
  <c r="AA27" i="16" l="1"/>
  <c r="AA28" i="16" s="1"/>
  <c r="AB26" i="16"/>
  <c r="O96" i="16"/>
  <c r="N97" i="16"/>
  <c r="N98" i="16" s="1"/>
  <c r="J124" i="16"/>
  <c r="I125" i="16"/>
  <c r="I126" i="16" s="1"/>
  <c r="E152" i="16"/>
  <c r="D153" i="16"/>
  <c r="D164" i="16"/>
  <c r="C164" i="16"/>
  <c r="C165" i="16"/>
  <c r="C168" i="16"/>
  <c r="F139" i="16"/>
  <c r="F140" i="16" s="1"/>
  <c r="G138" i="16"/>
  <c r="Q82" i="16"/>
  <c r="P83" i="16"/>
  <c r="P84" i="16" s="1"/>
  <c r="S69" i="16"/>
  <c r="S70" i="16" s="1"/>
  <c r="T68" i="16"/>
  <c r="AC13" i="16"/>
  <c r="AC14" i="16" s="1"/>
  <c r="AD12" i="16"/>
  <c r="K111" i="16"/>
  <c r="K112" i="16" s="1"/>
  <c r="L110" i="16"/>
  <c r="V55" i="16"/>
  <c r="V56" i="16" s="1"/>
  <c r="W54" i="16"/>
  <c r="Y40" i="16"/>
  <c r="X41" i="16"/>
  <c r="X42" i="16" s="1"/>
  <c r="D154" i="16" l="1"/>
  <c r="R82" i="16"/>
  <c r="Q83" i="16"/>
  <c r="Q84" i="16" s="1"/>
  <c r="M110" i="16"/>
  <c r="L111" i="16"/>
  <c r="L112" i="16" s="1"/>
  <c r="H138" i="16"/>
  <c r="G139" i="16"/>
  <c r="G140" i="16" s="1"/>
  <c r="E153" i="16"/>
  <c r="E154" i="16" s="1"/>
  <c r="F152" i="16"/>
  <c r="AD13" i="16"/>
  <c r="AD14" i="16" s="1"/>
  <c r="AE12" i="16"/>
  <c r="J125" i="16"/>
  <c r="J126" i="16" s="1"/>
  <c r="K124" i="16"/>
  <c r="Z40" i="16"/>
  <c r="Y41" i="16"/>
  <c r="Y42" i="16" s="1"/>
  <c r="W55" i="16"/>
  <c r="W56" i="16" s="1"/>
  <c r="X54" i="16"/>
  <c r="T69" i="16"/>
  <c r="T70" i="16" s="1"/>
  <c r="U68" i="16"/>
  <c r="P96" i="16"/>
  <c r="O97" i="16"/>
  <c r="O98" i="16" s="1"/>
  <c r="C166" i="16"/>
  <c r="AC26" i="16"/>
  <c r="AB27" i="16"/>
  <c r="AB28" i="16" s="1"/>
  <c r="Z41" i="16" l="1"/>
  <c r="Z42" i="16" s="1"/>
  <c r="AA40" i="16"/>
  <c r="H139" i="16"/>
  <c r="H140" i="16" s="1"/>
  <c r="I138" i="16"/>
  <c r="P97" i="16"/>
  <c r="P98" i="16" s="1"/>
  <c r="Q96" i="16"/>
  <c r="K125" i="16"/>
  <c r="K126" i="16" s="1"/>
  <c r="L124" i="16"/>
  <c r="U69" i="16"/>
  <c r="U70" i="16" s="1"/>
  <c r="V68" i="16"/>
  <c r="M111" i="16"/>
  <c r="M112" i="16" s="1"/>
  <c r="N110" i="16"/>
  <c r="C181" i="16"/>
  <c r="D166" i="16"/>
  <c r="AF12" i="16"/>
  <c r="AE13" i="16"/>
  <c r="AE14" i="16" s="1"/>
  <c r="X55" i="16"/>
  <c r="X56" i="16" s="1"/>
  <c r="Y54" i="16"/>
  <c r="S82" i="16"/>
  <c r="R83" i="16"/>
  <c r="R84" i="16" s="1"/>
  <c r="F153" i="16"/>
  <c r="F154" i="16" s="1"/>
  <c r="G152" i="16"/>
  <c r="AC27" i="16"/>
  <c r="AC28" i="16" s="1"/>
  <c r="AD26" i="16"/>
  <c r="AD27" i="16" l="1"/>
  <c r="AD28" i="16" s="1"/>
  <c r="AE26" i="16"/>
  <c r="L125" i="16"/>
  <c r="L126" i="16" s="1"/>
  <c r="M124" i="16"/>
  <c r="AG12" i="16"/>
  <c r="AF13" i="16"/>
  <c r="AF14" i="16" s="1"/>
  <c r="H152" i="16"/>
  <c r="G153" i="16"/>
  <c r="G154" i="16" s="1"/>
  <c r="D167" i="16"/>
  <c r="E166" i="16"/>
  <c r="R96" i="16"/>
  <c r="Q97" i="16"/>
  <c r="Q98" i="16" s="1"/>
  <c r="C182" i="16"/>
  <c r="C179" i="16"/>
  <c r="D178" i="16"/>
  <c r="C178" i="16"/>
  <c r="N111" i="16"/>
  <c r="N112" i="16" s="1"/>
  <c r="O110" i="16"/>
  <c r="J138" i="16"/>
  <c r="I139" i="16"/>
  <c r="I140" i="16" s="1"/>
  <c r="S83" i="16"/>
  <c r="S84" i="16" s="1"/>
  <c r="T82" i="16"/>
  <c r="Z54" i="16"/>
  <c r="Y55" i="16"/>
  <c r="Y56" i="16" s="1"/>
  <c r="V69" i="16"/>
  <c r="V70" i="16" s="1"/>
  <c r="W68" i="16"/>
  <c r="AA41" i="16"/>
  <c r="AA42" i="16" s="1"/>
  <c r="AB40" i="16"/>
  <c r="C180" i="16" l="1"/>
  <c r="T83" i="16"/>
  <c r="T84" i="16" s="1"/>
  <c r="U82" i="16"/>
  <c r="I152" i="16"/>
  <c r="H153" i="16"/>
  <c r="H154" i="16" s="1"/>
  <c r="AG13" i="16"/>
  <c r="M125" i="16"/>
  <c r="M126" i="16" s="1"/>
  <c r="N124" i="16"/>
  <c r="J139" i="16"/>
  <c r="J140" i="16" s="1"/>
  <c r="K138" i="16"/>
  <c r="W69" i="16"/>
  <c r="W70" i="16" s="1"/>
  <c r="X68" i="16"/>
  <c r="O111" i="16"/>
  <c r="O112" i="16" s="1"/>
  <c r="P110" i="16"/>
  <c r="R97" i="16"/>
  <c r="R98" i="16" s="1"/>
  <c r="S96" i="16"/>
  <c r="E167" i="16"/>
  <c r="E168" i="16" s="1"/>
  <c r="F166" i="16"/>
  <c r="AF26" i="16"/>
  <c r="AE27" i="16"/>
  <c r="AE28" i="16" s="1"/>
  <c r="D168" i="16"/>
  <c r="AB41" i="16"/>
  <c r="AB42" i="16" s="1"/>
  <c r="AC40" i="16"/>
  <c r="Z55" i="16"/>
  <c r="Z56" i="16" s="1"/>
  <c r="AA54" i="16"/>
  <c r="D180" i="16"/>
  <c r="C195" i="16"/>
  <c r="AD40" i="16" l="1"/>
  <c r="AC41" i="16"/>
  <c r="AC42" i="16" s="1"/>
  <c r="S97" i="16"/>
  <c r="S98" i="16" s="1"/>
  <c r="T96" i="16"/>
  <c r="N125" i="16"/>
  <c r="N126" i="16" s="1"/>
  <c r="O124" i="16"/>
  <c r="P111" i="16"/>
  <c r="P112" i="16" s="1"/>
  <c r="Q110" i="16"/>
  <c r="AG14" i="16"/>
  <c r="AI13" i="16" s="1"/>
  <c r="AI15" i="16"/>
  <c r="C192" i="16"/>
  <c r="C196" i="16"/>
  <c r="C193" i="16"/>
  <c r="D192" i="16"/>
  <c r="J152" i="16"/>
  <c r="I153" i="16"/>
  <c r="I154" i="16" s="1"/>
  <c r="X69" i="16"/>
  <c r="X70" i="16" s="1"/>
  <c r="Y68" i="16"/>
  <c r="E180" i="16"/>
  <c r="D181" i="16"/>
  <c r="AF27" i="16"/>
  <c r="AF28" i="16" s="1"/>
  <c r="AG26" i="16"/>
  <c r="AA55" i="16"/>
  <c r="AA56" i="16" s="1"/>
  <c r="AB54" i="16"/>
  <c r="G166" i="16"/>
  <c r="F167" i="16"/>
  <c r="F168" i="16" s="1"/>
  <c r="K139" i="16"/>
  <c r="K140" i="16" s="1"/>
  <c r="L138" i="16"/>
  <c r="U83" i="16"/>
  <c r="U84" i="16" s="1"/>
  <c r="V82" i="16"/>
  <c r="L139" i="16" l="1"/>
  <c r="L140" i="16" s="1"/>
  <c r="M138" i="16"/>
  <c r="D182" i="16"/>
  <c r="AB55" i="16"/>
  <c r="AB56" i="16" s="1"/>
  <c r="AC54" i="16"/>
  <c r="F180" i="16"/>
  <c r="E181" i="16"/>
  <c r="E182" i="16" s="1"/>
  <c r="O125" i="16"/>
  <c r="O126" i="16" s="1"/>
  <c r="P124" i="16"/>
  <c r="Z68" i="16"/>
  <c r="Y69" i="16"/>
  <c r="Y70" i="16" s="1"/>
  <c r="H166" i="16"/>
  <c r="G167" i="16"/>
  <c r="G168" i="16" s="1"/>
  <c r="C194" i="16"/>
  <c r="T97" i="16"/>
  <c r="T98" i="16" s="1"/>
  <c r="U96" i="16"/>
  <c r="AI17" i="16"/>
  <c r="AJ16" i="16" s="1"/>
  <c r="AI19" i="16"/>
  <c r="AI20" i="16" s="1"/>
  <c r="AJ20" i="16" s="1"/>
  <c r="W82" i="16"/>
  <c r="V83" i="16"/>
  <c r="V84" i="16" s="1"/>
  <c r="AG27" i="16"/>
  <c r="J153" i="16"/>
  <c r="J154" i="16" s="1"/>
  <c r="K152" i="16"/>
  <c r="R110" i="16"/>
  <c r="Q111" i="16"/>
  <c r="Q112" i="16" s="1"/>
  <c r="AE40" i="16"/>
  <c r="AD41" i="16"/>
  <c r="AD42" i="16" s="1"/>
  <c r="W83" i="16" l="1"/>
  <c r="W84" i="16" s="1"/>
  <c r="X82" i="16"/>
  <c r="G180" i="16"/>
  <c r="F181" i="16"/>
  <c r="F182" i="16" s="1"/>
  <c r="AG28" i="16"/>
  <c r="AI27" i="16" s="1"/>
  <c r="AI29" i="16"/>
  <c r="AE41" i="16"/>
  <c r="AE42" i="16" s="1"/>
  <c r="AF40" i="16"/>
  <c r="H167" i="16"/>
  <c r="H168" i="16" s="1"/>
  <c r="I166" i="16"/>
  <c r="AD54" i="16"/>
  <c r="AC55" i="16"/>
  <c r="AC56" i="16" s="1"/>
  <c r="R111" i="16"/>
  <c r="R112" i="16" s="1"/>
  <c r="S110" i="16"/>
  <c r="AA68" i="16"/>
  <c r="Z69" i="16"/>
  <c r="Z70" i="16" s="1"/>
  <c r="U97" i="16"/>
  <c r="U98" i="16" s="1"/>
  <c r="V96" i="16"/>
  <c r="Q124" i="16"/>
  <c r="P125" i="16"/>
  <c r="P126" i="16" s="1"/>
  <c r="N138" i="16"/>
  <c r="M139" i="16"/>
  <c r="M140" i="16" s="1"/>
  <c r="K153" i="16"/>
  <c r="K154" i="16" s="1"/>
  <c r="L152" i="16"/>
  <c r="C209" i="16"/>
  <c r="D194" i="16"/>
  <c r="AF41" i="16" l="1"/>
  <c r="AF42" i="16" s="1"/>
  <c r="AG40" i="16"/>
  <c r="O138" i="16"/>
  <c r="N139" i="16"/>
  <c r="N140" i="16" s="1"/>
  <c r="AA69" i="16"/>
  <c r="AA70" i="16" s="1"/>
  <c r="AB68" i="16"/>
  <c r="S111" i="16"/>
  <c r="S112" i="16" s="1"/>
  <c r="T110" i="16"/>
  <c r="AI33" i="16"/>
  <c r="AI34" i="16" s="1"/>
  <c r="AJ34" i="16" s="1"/>
  <c r="AI31" i="16"/>
  <c r="AJ30" i="16" s="1"/>
  <c r="R124" i="16"/>
  <c r="Q125" i="16"/>
  <c r="Q126" i="16" s="1"/>
  <c r="E194" i="16"/>
  <c r="D195" i="16"/>
  <c r="C210" i="16"/>
  <c r="C207" i="16"/>
  <c r="D206" i="16"/>
  <c r="C206" i="16"/>
  <c r="C208" i="16" s="1"/>
  <c r="AE54" i="16"/>
  <c r="AD55" i="16"/>
  <c r="AD56" i="16" s="1"/>
  <c r="H180" i="16"/>
  <c r="G181" i="16"/>
  <c r="G182" i="16" s="1"/>
  <c r="V97" i="16"/>
  <c r="V98" i="16" s="1"/>
  <c r="W96" i="16"/>
  <c r="M152" i="16"/>
  <c r="L153" i="16"/>
  <c r="L154" i="16" s="1"/>
  <c r="J166" i="16"/>
  <c r="I167" i="16"/>
  <c r="I168" i="16" s="1"/>
  <c r="X83" i="16"/>
  <c r="X84" i="16" s="1"/>
  <c r="Y82" i="16"/>
  <c r="H181" i="16" l="1"/>
  <c r="H182" i="16" s="1"/>
  <c r="I180" i="16"/>
  <c r="D196" i="16"/>
  <c r="U110" i="16"/>
  <c r="T111" i="16"/>
  <c r="T112" i="16" s="1"/>
  <c r="Z82" i="16"/>
  <c r="Y83" i="16"/>
  <c r="Y84" i="16" s="1"/>
  <c r="AE55" i="16"/>
  <c r="AE56" i="16" s="1"/>
  <c r="AF54" i="16"/>
  <c r="AB69" i="16"/>
  <c r="AB70" i="16" s="1"/>
  <c r="AC68" i="16"/>
  <c r="S124" i="16"/>
  <c r="R125" i="16"/>
  <c r="R126" i="16" s="1"/>
  <c r="K166" i="16"/>
  <c r="J167" i="16"/>
  <c r="J168" i="16" s="1"/>
  <c r="N152" i="16"/>
  <c r="M153" i="16"/>
  <c r="M154" i="16" s="1"/>
  <c r="C223" i="16"/>
  <c r="D208" i="16"/>
  <c r="X96" i="16"/>
  <c r="W97" i="16"/>
  <c r="W98" i="16" s="1"/>
  <c r="O139" i="16"/>
  <c r="O140" i="16" s="1"/>
  <c r="P138" i="16"/>
  <c r="F194" i="16"/>
  <c r="E195" i="16"/>
  <c r="E196" i="16" s="1"/>
  <c r="AG41" i="16"/>
  <c r="L166" i="16" l="1"/>
  <c r="K167" i="16"/>
  <c r="K168" i="16" s="1"/>
  <c r="AA82" i="16"/>
  <c r="Z83" i="16"/>
  <c r="Z84" i="16" s="1"/>
  <c r="S125" i="16"/>
  <c r="S126" i="16" s="1"/>
  <c r="T124" i="16"/>
  <c r="V110" i="16"/>
  <c r="U111" i="16"/>
  <c r="U112" i="16" s="1"/>
  <c r="AG42" i="16"/>
  <c r="AI41" i="16" s="1"/>
  <c r="AI43" i="16"/>
  <c r="E208" i="16"/>
  <c r="D209" i="16"/>
  <c r="AC69" i="16"/>
  <c r="AC70" i="16" s="1"/>
  <c r="AD68" i="16"/>
  <c r="G194" i="16"/>
  <c r="F195" i="16"/>
  <c r="F196" i="16" s="1"/>
  <c r="AF55" i="16"/>
  <c r="AF56" i="16" s="1"/>
  <c r="AG54" i="16"/>
  <c r="I181" i="16"/>
  <c r="I182" i="16" s="1"/>
  <c r="J180" i="16"/>
  <c r="Y96" i="16"/>
  <c r="X97" i="16"/>
  <c r="X98" i="16" s="1"/>
  <c r="C224" i="16"/>
  <c r="C221" i="16"/>
  <c r="C220" i="16"/>
  <c r="D220" i="16"/>
  <c r="Q138" i="16"/>
  <c r="P139" i="16"/>
  <c r="P140" i="16" s="1"/>
  <c r="O152" i="16"/>
  <c r="N153" i="16"/>
  <c r="N154" i="16" s="1"/>
  <c r="AG55" i="16" l="1"/>
  <c r="O153" i="16"/>
  <c r="O154" i="16" s="1"/>
  <c r="P152" i="16"/>
  <c r="Z96" i="16"/>
  <c r="Y97" i="16"/>
  <c r="Y98" i="16" s="1"/>
  <c r="V111" i="16"/>
  <c r="V112" i="16" s="1"/>
  <c r="W110" i="16"/>
  <c r="R138" i="16"/>
  <c r="Q139" i="16"/>
  <c r="Q140" i="16" s="1"/>
  <c r="J181" i="16"/>
  <c r="J182" i="16" s="1"/>
  <c r="K180" i="16"/>
  <c r="AD69" i="16"/>
  <c r="AD70" i="16" s="1"/>
  <c r="AE68" i="16"/>
  <c r="U124" i="16"/>
  <c r="T125" i="16"/>
  <c r="T126" i="16" s="1"/>
  <c r="D210" i="16"/>
  <c r="H194" i="16"/>
  <c r="G195" i="16"/>
  <c r="G196" i="16" s="1"/>
  <c r="AG56" i="16"/>
  <c r="AI55" i="16" s="1"/>
  <c r="AI57" i="16"/>
  <c r="C222" i="16"/>
  <c r="E209" i="16"/>
  <c r="E210" i="16" s="1"/>
  <c r="F208" i="16"/>
  <c r="AA83" i="16"/>
  <c r="AA84" i="16" s="1"/>
  <c r="AB82" i="16"/>
  <c r="AI45" i="16"/>
  <c r="AJ44" i="16" s="1"/>
  <c r="AI47" i="16"/>
  <c r="AI48" i="16" s="1"/>
  <c r="AJ48" i="16" s="1"/>
  <c r="L167" i="16"/>
  <c r="L168" i="16" s="1"/>
  <c r="M166" i="16"/>
  <c r="R139" i="16" l="1"/>
  <c r="R140" i="16" s="1"/>
  <c r="S138" i="16"/>
  <c r="G208" i="16"/>
  <c r="F209" i="16"/>
  <c r="F210" i="16" s="1"/>
  <c r="W111" i="16"/>
  <c r="W112" i="16" s="1"/>
  <c r="X110" i="16"/>
  <c r="D222" i="16"/>
  <c r="C237" i="16"/>
  <c r="U125" i="16"/>
  <c r="U126" i="16" s="1"/>
  <c r="V124" i="16"/>
  <c r="AI59" i="16"/>
  <c r="AJ58" i="16" s="1"/>
  <c r="AI61" i="16"/>
  <c r="AI62" i="16" s="1"/>
  <c r="AJ62" i="16" s="1"/>
  <c r="AE69" i="16"/>
  <c r="AE70" i="16" s="1"/>
  <c r="AF68" i="16"/>
  <c r="L180" i="16"/>
  <c r="K181" i="16"/>
  <c r="K182" i="16" s="1"/>
  <c r="AA96" i="16"/>
  <c r="Z97" i="16"/>
  <c r="Z98" i="16" s="1"/>
  <c r="AC82" i="16"/>
  <c r="AB83" i="16"/>
  <c r="AB84" i="16" s="1"/>
  <c r="H195" i="16"/>
  <c r="H196" i="16" s="1"/>
  <c r="I194" i="16"/>
  <c r="Q152" i="16"/>
  <c r="P153" i="16"/>
  <c r="P154" i="16" s="1"/>
  <c r="M167" i="16"/>
  <c r="M168" i="16" s="1"/>
  <c r="N166" i="16"/>
  <c r="E222" i="16" l="1"/>
  <c r="D223" i="16"/>
  <c r="J194" i="16"/>
  <c r="I195" i="16"/>
  <c r="I196" i="16" s="1"/>
  <c r="AF69" i="16"/>
  <c r="AF70" i="16" s="1"/>
  <c r="AG68" i="16"/>
  <c r="X111" i="16"/>
  <c r="X112" i="16" s="1"/>
  <c r="Y110" i="16"/>
  <c r="AC83" i="16"/>
  <c r="AC84" i="16" s="1"/>
  <c r="AD82" i="16"/>
  <c r="O166" i="16"/>
  <c r="N167" i="16"/>
  <c r="N168" i="16" s="1"/>
  <c r="AA97" i="16"/>
  <c r="AA98" i="16" s="1"/>
  <c r="AB96" i="16"/>
  <c r="G209" i="16"/>
  <c r="G210" i="16" s="1"/>
  <c r="H208" i="16"/>
  <c r="V125" i="16"/>
  <c r="V126" i="16" s="1"/>
  <c r="W124" i="16"/>
  <c r="S139" i="16"/>
  <c r="S140" i="16" s="1"/>
  <c r="T138" i="16"/>
  <c r="R152" i="16"/>
  <c r="Q153" i="16"/>
  <c r="Q154" i="16" s="1"/>
  <c r="M180" i="16"/>
  <c r="L181" i="16"/>
  <c r="L182" i="16" s="1"/>
  <c r="C238" i="16"/>
  <c r="C235" i="16"/>
  <c r="C234" i="16"/>
  <c r="D234" i="16"/>
  <c r="AB97" i="16" l="1"/>
  <c r="AB98" i="16" s="1"/>
  <c r="AC96" i="16"/>
  <c r="AG69" i="16"/>
  <c r="N180" i="16"/>
  <c r="M181" i="16"/>
  <c r="M182" i="16" s="1"/>
  <c r="T139" i="16"/>
  <c r="T140" i="16" s="1"/>
  <c r="U138" i="16"/>
  <c r="R153" i="16"/>
  <c r="R154" i="16" s="1"/>
  <c r="S152" i="16"/>
  <c r="O167" i="16"/>
  <c r="O168" i="16" s="1"/>
  <c r="P166" i="16"/>
  <c r="J195" i="16"/>
  <c r="J196" i="16" s="1"/>
  <c r="K194" i="16"/>
  <c r="C236" i="16"/>
  <c r="W125" i="16"/>
  <c r="W126" i="16" s="1"/>
  <c r="X124" i="16"/>
  <c r="AD83" i="16"/>
  <c r="AD84" i="16" s="1"/>
  <c r="AE82" i="16"/>
  <c r="D224" i="16"/>
  <c r="E223" i="16"/>
  <c r="E224" i="16" s="1"/>
  <c r="F222" i="16"/>
  <c r="H209" i="16"/>
  <c r="H210" i="16" s="1"/>
  <c r="I208" i="16"/>
  <c r="Z110" i="16"/>
  <c r="Y111" i="16"/>
  <c r="Y112" i="16" s="1"/>
  <c r="X125" i="16" l="1"/>
  <c r="X126" i="16" s="1"/>
  <c r="Y124" i="16"/>
  <c r="U139" i="16"/>
  <c r="U140" i="16" s="1"/>
  <c r="V138" i="16"/>
  <c r="K195" i="16"/>
  <c r="K196" i="16" s="1"/>
  <c r="L194" i="16"/>
  <c r="G222" i="16"/>
  <c r="F223" i="16"/>
  <c r="F224" i="16" s="1"/>
  <c r="D236" i="16"/>
  <c r="C251" i="16"/>
  <c r="O180" i="16"/>
  <c r="N181" i="16"/>
  <c r="N182" i="16" s="1"/>
  <c r="P167" i="16"/>
  <c r="P168" i="16" s="1"/>
  <c r="Q166" i="16"/>
  <c r="AG70" i="16"/>
  <c r="AI69" i="16" s="1"/>
  <c r="AI71" i="16"/>
  <c r="Z111" i="16"/>
  <c r="Z112" i="16" s="1"/>
  <c r="AA110" i="16"/>
  <c r="AE83" i="16"/>
  <c r="AE84" i="16" s="1"/>
  <c r="AF82" i="16"/>
  <c r="AC97" i="16"/>
  <c r="AC98" i="16" s="1"/>
  <c r="AD96" i="16"/>
  <c r="I209" i="16"/>
  <c r="I210" i="16" s="1"/>
  <c r="J208" i="16"/>
  <c r="S153" i="16"/>
  <c r="S154" i="16" s="1"/>
  <c r="T152" i="16"/>
  <c r="AD97" i="16" l="1"/>
  <c r="AD98" i="16" s="1"/>
  <c r="AE96" i="16"/>
  <c r="R166" i="16"/>
  <c r="Q167" i="16"/>
  <c r="Q168" i="16" s="1"/>
  <c r="H222" i="16"/>
  <c r="G223" i="16"/>
  <c r="G224" i="16" s="1"/>
  <c r="M194" i="16"/>
  <c r="L195" i="16"/>
  <c r="L196" i="16" s="1"/>
  <c r="AF83" i="16"/>
  <c r="AF84" i="16" s="1"/>
  <c r="AG82" i="16"/>
  <c r="U152" i="16"/>
  <c r="T153" i="16"/>
  <c r="T154" i="16" s="1"/>
  <c r="AA111" i="16"/>
  <c r="AA112" i="16" s="1"/>
  <c r="AB110" i="16"/>
  <c r="P180" i="16"/>
  <c r="O181" i="16"/>
  <c r="O182" i="16" s="1"/>
  <c r="W138" i="16"/>
  <c r="V139" i="16"/>
  <c r="V140" i="16" s="1"/>
  <c r="K208" i="16"/>
  <c r="J209" i="16"/>
  <c r="J210" i="16" s="1"/>
  <c r="AI75" i="16"/>
  <c r="AI76" i="16" s="1"/>
  <c r="AJ76" i="16" s="1"/>
  <c r="AI73" i="16"/>
  <c r="AJ72" i="16" s="1"/>
  <c r="C252" i="16"/>
  <c r="C249" i="16"/>
  <c r="C248" i="16"/>
  <c r="C250" i="16" s="1"/>
  <c r="D248" i="16"/>
  <c r="Z124" i="16"/>
  <c r="Y125" i="16"/>
  <c r="Y126" i="16" s="1"/>
  <c r="E236" i="16"/>
  <c r="D237" i="16"/>
  <c r="E237" i="16" l="1"/>
  <c r="E238" i="16" s="1"/>
  <c r="F236" i="16"/>
  <c r="P181" i="16"/>
  <c r="P182" i="16" s="1"/>
  <c r="Q180" i="16"/>
  <c r="N194" i="16"/>
  <c r="M195" i="16"/>
  <c r="M196" i="16" s="1"/>
  <c r="D238" i="16"/>
  <c r="H223" i="16"/>
  <c r="H224" i="16" s="1"/>
  <c r="I222" i="16"/>
  <c r="AB111" i="16"/>
  <c r="AB112" i="16" s="1"/>
  <c r="AC110" i="16"/>
  <c r="L208" i="16"/>
  <c r="K209" i="16"/>
  <c r="K210" i="16" s="1"/>
  <c r="V152" i="16"/>
  <c r="U153" i="16"/>
  <c r="U154" i="16" s="1"/>
  <c r="S166" i="16"/>
  <c r="R167" i="16"/>
  <c r="R168" i="16" s="1"/>
  <c r="AA124" i="16"/>
  <c r="Z125" i="16"/>
  <c r="Z126" i="16" s="1"/>
  <c r="D250" i="16"/>
  <c r="C265" i="16"/>
  <c r="AG83" i="16"/>
  <c r="AE97" i="16"/>
  <c r="AE98" i="16" s="1"/>
  <c r="AF96" i="16"/>
  <c r="X138" i="16"/>
  <c r="W139" i="16"/>
  <c r="W140" i="16" s="1"/>
  <c r="AG84" i="16" l="1"/>
  <c r="AI83" i="16" s="1"/>
  <c r="AI85" i="16"/>
  <c r="W152" i="16"/>
  <c r="V153" i="16"/>
  <c r="V154" i="16" s="1"/>
  <c r="M208" i="16"/>
  <c r="L209" i="16"/>
  <c r="L210" i="16" s="1"/>
  <c r="AD110" i="16"/>
  <c r="AC111" i="16"/>
  <c r="AC112" i="16" s="1"/>
  <c r="O194" i="16"/>
  <c r="N195" i="16"/>
  <c r="N196" i="16" s="1"/>
  <c r="C266" i="16"/>
  <c r="C263" i="16"/>
  <c r="C262" i="16"/>
  <c r="D262" i="16"/>
  <c r="E250" i="16"/>
  <c r="D251" i="16"/>
  <c r="AA125" i="16"/>
  <c r="AA126" i="16" s="1"/>
  <c r="AB124" i="16"/>
  <c r="R180" i="16"/>
  <c r="Q181" i="16"/>
  <c r="Q182" i="16" s="1"/>
  <c r="X139" i="16"/>
  <c r="X140" i="16" s="1"/>
  <c r="Y138" i="16"/>
  <c r="J222" i="16"/>
  <c r="I223" i="16"/>
  <c r="I224" i="16" s="1"/>
  <c r="AG96" i="16"/>
  <c r="AF97" i="16"/>
  <c r="AF98" i="16" s="1"/>
  <c r="T166" i="16"/>
  <c r="S167" i="16"/>
  <c r="S168" i="16" s="1"/>
  <c r="G236" i="16"/>
  <c r="F237" i="16"/>
  <c r="D252" i="16" l="1"/>
  <c r="P194" i="16"/>
  <c r="O195" i="16"/>
  <c r="O196" i="16" s="1"/>
  <c r="J223" i="16"/>
  <c r="J224" i="16" s="1"/>
  <c r="K222" i="16"/>
  <c r="E251" i="16"/>
  <c r="E252" i="16" s="1"/>
  <c r="F250" i="16"/>
  <c r="F238" i="16"/>
  <c r="Z138" i="16"/>
  <c r="Y139" i="16"/>
  <c r="Y140" i="16" s="1"/>
  <c r="AE110" i="16"/>
  <c r="AD111" i="16"/>
  <c r="AD112" i="16" s="1"/>
  <c r="H236" i="16"/>
  <c r="G237" i="16"/>
  <c r="G238" i="16" s="1"/>
  <c r="C264" i="16"/>
  <c r="N208" i="16"/>
  <c r="M209" i="16"/>
  <c r="M210" i="16" s="1"/>
  <c r="U166" i="16"/>
  <c r="T167" i="16"/>
  <c r="T168" i="16" s="1"/>
  <c r="R181" i="16"/>
  <c r="R182" i="16" s="1"/>
  <c r="S180" i="16"/>
  <c r="AB125" i="16"/>
  <c r="AB126" i="16" s="1"/>
  <c r="AC124" i="16"/>
  <c r="X152" i="16"/>
  <c r="W153" i="16"/>
  <c r="W154" i="16" s="1"/>
  <c r="AG97" i="16"/>
  <c r="AI89" i="16"/>
  <c r="AI90" i="16" s="1"/>
  <c r="AJ90" i="16" s="1"/>
  <c r="AI87" i="16"/>
  <c r="AJ86" i="16" s="1"/>
  <c r="G250" i="16" l="1"/>
  <c r="F251" i="16"/>
  <c r="F252" i="16" s="1"/>
  <c r="D264" i="16"/>
  <c r="C279" i="16"/>
  <c r="S181" i="16"/>
  <c r="S182" i="16" s="1"/>
  <c r="T180" i="16"/>
  <c r="H237" i="16"/>
  <c r="H238" i="16" s="1"/>
  <c r="I236" i="16"/>
  <c r="L222" i="16"/>
  <c r="K223" i="16"/>
  <c r="K224" i="16" s="1"/>
  <c r="AE111" i="16"/>
  <c r="AE112" i="16" s="1"/>
  <c r="AF110" i="16"/>
  <c r="AD124" i="16"/>
  <c r="AC125" i="16"/>
  <c r="AC126" i="16" s="1"/>
  <c r="U167" i="16"/>
  <c r="U168" i="16" s="1"/>
  <c r="V166" i="16"/>
  <c r="X153" i="16"/>
  <c r="X154" i="16" s="1"/>
  <c r="Y152" i="16"/>
  <c r="Z139" i="16"/>
  <c r="Z140" i="16" s="1"/>
  <c r="AA138" i="16"/>
  <c r="P195" i="16"/>
  <c r="P196" i="16" s="1"/>
  <c r="Q194" i="16"/>
  <c r="AG98" i="16"/>
  <c r="AI97" i="16" s="1"/>
  <c r="AI99" i="16"/>
  <c r="O208" i="16"/>
  <c r="N209" i="16"/>
  <c r="N210" i="16" s="1"/>
  <c r="Z152" i="16" l="1"/>
  <c r="Y153" i="16"/>
  <c r="Y154" i="16" s="1"/>
  <c r="AI103" i="16"/>
  <c r="AI104" i="16" s="1"/>
  <c r="AJ104" i="16" s="1"/>
  <c r="AI101" i="16"/>
  <c r="AJ100" i="16" s="1"/>
  <c r="W166" i="16"/>
  <c r="V167" i="16"/>
  <c r="V168" i="16" s="1"/>
  <c r="J236" i="16"/>
  <c r="I237" i="16"/>
  <c r="I238" i="16" s="1"/>
  <c r="R194" i="16"/>
  <c r="Q195" i="16"/>
  <c r="Q196" i="16" s="1"/>
  <c r="U180" i="16"/>
  <c r="T181" i="16"/>
  <c r="T182" i="16" s="1"/>
  <c r="AD125" i="16"/>
  <c r="AD126" i="16" s="1"/>
  <c r="AE124" i="16"/>
  <c r="AA139" i="16"/>
  <c r="AA140" i="16" s="1"/>
  <c r="AB138" i="16"/>
  <c r="AG110" i="16"/>
  <c r="AF111" i="16"/>
  <c r="AF112" i="16" s="1"/>
  <c r="C280" i="16"/>
  <c r="C277" i="16"/>
  <c r="C276" i="16"/>
  <c r="D276" i="16"/>
  <c r="E264" i="16"/>
  <c r="D265" i="16"/>
  <c r="P208" i="16"/>
  <c r="O209" i="16"/>
  <c r="O210" i="16" s="1"/>
  <c r="M222" i="16"/>
  <c r="L223" i="16"/>
  <c r="L224" i="16" s="1"/>
  <c r="H250" i="16"/>
  <c r="G251" i="16"/>
  <c r="G252" i="16" s="1"/>
  <c r="K236" i="16" l="1"/>
  <c r="J237" i="16"/>
  <c r="J238" i="16" s="1"/>
  <c r="H251" i="16"/>
  <c r="H252" i="16" s="1"/>
  <c r="I250" i="16"/>
  <c r="AE125" i="16"/>
  <c r="AE126" i="16" s="1"/>
  <c r="AF124" i="16"/>
  <c r="C278" i="16"/>
  <c r="W167" i="16"/>
  <c r="W168" i="16" s="1"/>
  <c r="X166" i="16"/>
  <c r="M223" i="16"/>
  <c r="M224" i="16" s="1"/>
  <c r="N222" i="16"/>
  <c r="U181" i="16"/>
  <c r="U182" i="16" s="1"/>
  <c r="V180" i="16"/>
  <c r="AG111" i="16"/>
  <c r="S194" i="16"/>
  <c r="R195" i="16"/>
  <c r="R196" i="16" s="1"/>
  <c r="P209" i="16"/>
  <c r="P210" i="16" s="1"/>
  <c r="Q208" i="16"/>
  <c r="D266" i="16"/>
  <c r="E265" i="16"/>
  <c r="E266" i="16" s="1"/>
  <c r="F264" i="16"/>
  <c r="AB139" i="16"/>
  <c r="AB140" i="16" s="1"/>
  <c r="AC138" i="16"/>
  <c r="AA152" i="16"/>
  <c r="Z153" i="16"/>
  <c r="Z154" i="16" s="1"/>
  <c r="T194" i="16" l="1"/>
  <c r="S195" i="16"/>
  <c r="S196" i="16" s="1"/>
  <c r="G264" i="16"/>
  <c r="F265" i="16"/>
  <c r="AG112" i="16"/>
  <c r="AI111" i="16" s="1"/>
  <c r="AI113" i="16"/>
  <c r="D278" i="16"/>
  <c r="C293" i="16"/>
  <c r="W180" i="16"/>
  <c r="V181" i="16"/>
  <c r="V182" i="16" s="1"/>
  <c r="AF125" i="16"/>
  <c r="AF126" i="16" s="1"/>
  <c r="AG124" i="16"/>
  <c r="J250" i="16"/>
  <c r="I251" i="16"/>
  <c r="I252" i="16" s="1"/>
  <c r="Q209" i="16"/>
  <c r="Q210" i="16" s="1"/>
  <c r="R208" i="16"/>
  <c r="O222" i="16"/>
  <c r="N223" i="16"/>
  <c r="N224" i="16" s="1"/>
  <c r="AA153" i="16"/>
  <c r="AA154" i="16" s="1"/>
  <c r="AB152" i="16"/>
  <c r="AC139" i="16"/>
  <c r="AC140" i="16" s="1"/>
  <c r="AD138" i="16"/>
  <c r="X167" i="16"/>
  <c r="X168" i="16" s="1"/>
  <c r="Y166" i="16"/>
  <c r="L236" i="16"/>
  <c r="K237" i="16"/>
  <c r="K238" i="16" s="1"/>
  <c r="AG125" i="16" l="1"/>
  <c r="C294" i="16"/>
  <c r="C291" i="16"/>
  <c r="C290" i="16"/>
  <c r="D290" i="16"/>
  <c r="E278" i="16"/>
  <c r="D279" i="16"/>
  <c r="AD139" i="16"/>
  <c r="AD140" i="16" s="1"/>
  <c r="AE138" i="16"/>
  <c r="J251" i="16"/>
  <c r="J252" i="16" s="1"/>
  <c r="K250" i="16"/>
  <c r="AI115" i="16"/>
  <c r="AJ114" i="16" s="1"/>
  <c r="AI117" i="16"/>
  <c r="AI118" i="16" s="1"/>
  <c r="AJ118" i="16" s="1"/>
  <c r="AB153" i="16"/>
  <c r="AB154" i="16" s="1"/>
  <c r="AC152" i="16"/>
  <c r="AG126" i="16"/>
  <c r="AI125" i="16" s="1"/>
  <c r="AI127" i="16"/>
  <c r="F266" i="16"/>
  <c r="H264" i="16"/>
  <c r="G265" i="16"/>
  <c r="G266" i="16" s="1"/>
  <c r="M236" i="16"/>
  <c r="L237" i="16"/>
  <c r="L238" i="16" s="1"/>
  <c r="P222" i="16"/>
  <c r="O223" i="16"/>
  <c r="O224" i="16" s="1"/>
  <c r="Y167" i="16"/>
  <c r="Y168" i="16" s="1"/>
  <c r="Z166" i="16"/>
  <c r="S208" i="16"/>
  <c r="R209" i="16"/>
  <c r="R210" i="16" s="1"/>
  <c r="X180" i="16"/>
  <c r="W181" i="16"/>
  <c r="W182" i="16" s="1"/>
  <c r="U194" i="16"/>
  <c r="T195" i="16"/>
  <c r="T196" i="16" s="1"/>
  <c r="D280" i="16" l="1"/>
  <c r="P223" i="16"/>
  <c r="P224" i="16" s="1"/>
  <c r="Q222" i="16"/>
  <c r="E279" i="16"/>
  <c r="E280" i="16" s="1"/>
  <c r="F278" i="16"/>
  <c r="AC153" i="16"/>
  <c r="AC154" i="16" s="1"/>
  <c r="AD152" i="16"/>
  <c r="X181" i="16"/>
  <c r="X182" i="16" s="1"/>
  <c r="Y180" i="16"/>
  <c r="M237" i="16"/>
  <c r="M238" i="16" s="1"/>
  <c r="N236" i="16"/>
  <c r="U195" i="16"/>
  <c r="U196" i="16" s="1"/>
  <c r="V194" i="16"/>
  <c r="S209" i="16"/>
  <c r="S210" i="16" s="1"/>
  <c r="T208" i="16"/>
  <c r="H265" i="16"/>
  <c r="H266" i="16" s="1"/>
  <c r="I264" i="16"/>
  <c r="AA166" i="16"/>
  <c r="Z167" i="16"/>
  <c r="Z168" i="16" s="1"/>
  <c r="L250" i="16"/>
  <c r="K251" i="16"/>
  <c r="K252" i="16" s="1"/>
  <c r="C292" i="16"/>
  <c r="D292" i="16" s="1"/>
  <c r="AI129" i="16"/>
  <c r="AJ128" i="16" s="1"/>
  <c r="AI131" i="16"/>
  <c r="AI132" i="16" s="1"/>
  <c r="AJ132" i="16" s="1"/>
  <c r="AF138" i="16"/>
  <c r="AE139" i="16"/>
  <c r="AE140" i="16" s="1"/>
  <c r="M250" i="16" l="1"/>
  <c r="L251" i="16"/>
  <c r="L252" i="16" s="1"/>
  <c r="W194" i="16"/>
  <c r="V195" i="16"/>
  <c r="V196" i="16" s="1"/>
  <c r="G278" i="16"/>
  <c r="F279" i="16"/>
  <c r="F280" i="16" s="1"/>
  <c r="O236" i="16"/>
  <c r="N237" i="16"/>
  <c r="N238" i="16" s="1"/>
  <c r="R222" i="16"/>
  <c r="Q223" i="16"/>
  <c r="Q224" i="16" s="1"/>
  <c r="AG138" i="16"/>
  <c r="AF139" i="16"/>
  <c r="AF140" i="16" s="1"/>
  <c r="AB166" i="16"/>
  <c r="AA167" i="16"/>
  <c r="AA168" i="16" s="1"/>
  <c r="J264" i="16"/>
  <c r="I265" i="16"/>
  <c r="I266" i="16" s="1"/>
  <c r="Z180" i="16"/>
  <c r="Y181" i="16"/>
  <c r="Y182" i="16" s="1"/>
  <c r="E292" i="16"/>
  <c r="D293" i="16"/>
  <c r="U208" i="16"/>
  <c r="T209" i="16"/>
  <c r="T210" i="16" s="1"/>
  <c r="AE152" i="16"/>
  <c r="AD153" i="16"/>
  <c r="AD154" i="16" s="1"/>
  <c r="U209" i="16" l="1"/>
  <c r="U210" i="16" s="1"/>
  <c r="V208" i="16"/>
  <c r="J265" i="16"/>
  <c r="J266" i="16" s="1"/>
  <c r="K264" i="16"/>
  <c r="P236" i="16"/>
  <c r="O237" i="16"/>
  <c r="O238" i="16" s="1"/>
  <c r="D294" i="16"/>
  <c r="F292" i="16"/>
  <c r="E293" i="16"/>
  <c r="E294" i="16" s="1"/>
  <c r="AC166" i="16"/>
  <c r="AB167" i="16"/>
  <c r="AB168" i="16" s="1"/>
  <c r="H278" i="16"/>
  <c r="G279" i="16"/>
  <c r="G280" i="16" s="1"/>
  <c r="AG139" i="16"/>
  <c r="X194" i="16"/>
  <c r="W195" i="16"/>
  <c r="W196" i="16" s="1"/>
  <c r="AF152" i="16"/>
  <c r="AE153" i="16"/>
  <c r="AE154" i="16" s="1"/>
  <c r="AA180" i="16"/>
  <c r="Z181" i="16"/>
  <c r="Z182" i="16" s="1"/>
  <c r="S222" i="16"/>
  <c r="R223" i="16"/>
  <c r="R224" i="16" s="1"/>
  <c r="M251" i="16"/>
  <c r="M252" i="16" s="1"/>
  <c r="N250" i="16"/>
  <c r="X195" i="16" l="1"/>
  <c r="X196" i="16" s="1"/>
  <c r="Y194" i="16"/>
  <c r="T222" i="16"/>
  <c r="S223" i="16"/>
  <c r="S224" i="16" s="1"/>
  <c r="AG140" i="16"/>
  <c r="AI139" i="16" s="1"/>
  <c r="AI141" i="16"/>
  <c r="H279" i="16"/>
  <c r="H280" i="16" s="1"/>
  <c r="I278" i="16"/>
  <c r="P237" i="16"/>
  <c r="P238" i="16" s="1"/>
  <c r="Q236" i="16"/>
  <c r="L264" i="16"/>
  <c r="K265" i="16"/>
  <c r="K266" i="16" s="1"/>
  <c r="AD166" i="16"/>
  <c r="AC167" i="16"/>
  <c r="AC168" i="16" s="1"/>
  <c r="AB180" i="16"/>
  <c r="AA181" i="16"/>
  <c r="AA182" i="16" s="1"/>
  <c r="AF153" i="16"/>
  <c r="AF154" i="16" s="1"/>
  <c r="AG152" i="16"/>
  <c r="W208" i="16"/>
  <c r="V209" i="16"/>
  <c r="V210" i="16" s="1"/>
  <c r="O250" i="16"/>
  <c r="N251" i="16"/>
  <c r="N252" i="16" s="1"/>
  <c r="G292" i="16"/>
  <c r="F293" i="16"/>
  <c r="AI143" i="16" l="1"/>
  <c r="AJ142" i="16" s="1"/>
  <c r="AI145" i="16"/>
  <c r="AI146" i="16" s="1"/>
  <c r="AJ146" i="16" s="1"/>
  <c r="AE166" i="16"/>
  <c r="AD167" i="16"/>
  <c r="AD168" i="16" s="1"/>
  <c r="W209" i="16"/>
  <c r="W210" i="16" s="1"/>
  <c r="X208" i="16"/>
  <c r="AG153" i="16"/>
  <c r="M264" i="16"/>
  <c r="L265" i="16"/>
  <c r="L266" i="16" s="1"/>
  <c r="U222" i="16"/>
  <c r="T223" i="16"/>
  <c r="T224" i="16" s="1"/>
  <c r="P250" i="16"/>
  <c r="O251" i="16"/>
  <c r="O252" i="16" s="1"/>
  <c r="R236" i="16"/>
  <c r="Q237" i="16"/>
  <c r="Q238" i="16" s="1"/>
  <c r="F294" i="16"/>
  <c r="Z194" i="16"/>
  <c r="Y195" i="16"/>
  <c r="Y196" i="16" s="1"/>
  <c r="G293" i="16"/>
  <c r="G294" i="16" s="1"/>
  <c r="H292" i="16"/>
  <c r="AC180" i="16"/>
  <c r="AB181" i="16"/>
  <c r="AB182" i="16" s="1"/>
  <c r="J278" i="16"/>
  <c r="I279" i="16"/>
  <c r="I280" i="16" s="1"/>
  <c r="AG154" i="16" l="1"/>
  <c r="AI153" i="16" s="1"/>
  <c r="AI155" i="16"/>
  <c r="AC181" i="16"/>
  <c r="AC182" i="16" s="1"/>
  <c r="AD180" i="16"/>
  <c r="S236" i="16"/>
  <c r="R237" i="16"/>
  <c r="R238" i="16" s="1"/>
  <c r="X209" i="16"/>
  <c r="X210" i="16" s="1"/>
  <c r="Y208" i="16"/>
  <c r="J279" i="16"/>
  <c r="J280" i="16" s="1"/>
  <c r="K278" i="16"/>
  <c r="H293" i="16"/>
  <c r="H294" i="16" s="1"/>
  <c r="I292" i="16"/>
  <c r="P251" i="16"/>
  <c r="P252" i="16" s="1"/>
  <c r="Q250" i="16"/>
  <c r="AE167" i="16"/>
  <c r="AE168" i="16" s="1"/>
  <c r="AF166" i="16"/>
  <c r="AA194" i="16"/>
  <c r="Z195" i="16"/>
  <c r="Z196" i="16" s="1"/>
  <c r="U223" i="16"/>
  <c r="U224" i="16" s="1"/>
  <c r="V222" i="16"/>
  <c r="M265" i="16"/>
  <c r="M266" i="16" s="1"/>
  <c r="N264" i="16"/>
  <c r="AB194" i="16" l="1"/>
  <c r="AA195" i="16"/>
  <c r="AA196" i="16" s="1"/>
  <c r="AF167" i="16"/>
  <c r="AF168" i="16" s="1"/>
  <c r="AG166" i="16"/>
  <c r="Z208" i="16"/>
  <c r="Y209" i="16"/>
  <c r="Y210" i="16" s="1"/>
  <c r="O264" i="16"/>
  <c r="N265" i="16"/>
  <c r="N266" i="16" s="1"/>
  <c r="R250" i="16"/>
  <c r="Q251" i="16"/>
  <c r="Q252" i="16" s="1"/>
  <c r="T236" i="16"/>
  <c r="S237" i="16"/>
  <c r="S238" i="16" s="1"/>
  <c r="W222" i="16"/>
  <c r="V223" i="16"/>
  <c r="V224" i="16" s="1"/>
  <c r="J292" i="16"/>
  <c r="I293" i="16"/>
  <c r="I294" i="16" s="1"/>
  <c r="AE180" i="16"/>
  <c r="AD181" i="16"/>
  <c r="AD182" i="16" s="1"/>
  <c r="L278" i="16"/>
  <c r="K279" i="16"/>
  <c r="K280" i="16" s="1"/>
  <c r="AI159" i="16"/>
  <c r="AI160" i="16" s="1"/>
  <c r="AJ160" i="16" s="1"/>
  <c r="AI157" i="16"/>
  <c r="AJ156" i="16" s="1"/>
  <c r="K292" i="16" l="1"/>
  <c r="J293" i="16"/>
  <c r="J294" i="16" s="1"/>
  <c r="P264" i="16"/>
  <c r="O265" i="16"/>
  <c r="O266" i="16" s="1"/>
  <c r="X222" i="16"/>
  <c r="W223" i="16"/>
  <c r="W224" i="16" s="1"/>
  <c r="AA208" i="16"/>
  <c r="Z209" i="16"/>
  <c r="Z210" i="16" s="1"/>
  <c r="AG167" i="16"/>
  <c r="M278" i="16"/>
  <c r="L279" i="16"/>
  <c r="L280" i="16" s="1"/>
  <c r="U236" i="16"/>
  <c r="T237" i="16"/>
  <c r="T238" i="16" s="1"/>
  <c r="AE181" i="16"/>
  <c r="AE182" i="16" s="1"/>
  <c r="AF180" i="16"/>
  <c r="S250" i="16"/>
  <c r="R251" i="16"/>
  <c r="R252" i="16" s="1"/>
  <c r="AC194" i="16"/>
  <c r="AB195" i="16"/>
  <c r="AB196" i="16" s="1"/>
  <c r="U237" i="16" l="1"/>
  <c r="U238" i="16" s="1"/>
  <c r="V236" i="16"/>
  <c r="T250" i="16"/>
  <c r="S251" i="16"/>
  <c r="S252" i="16" s="1"/>
  <c r="AF181" i="16"/>
  <c r="AF182" i="16" s="1"/>
  <c r="AG180" i="16"/>
  <c r="AB208" i="16"/>
  <c r="AA209" i="16"/>
  <c r="AA210" i="16" s="1"/>
  <c r="X223" i="16"/>
  <c r="X224" i="16" s="1"/>
  <c r="Y222" i="16"/>
  <c r="P265" i="16"/>
  <c r="P266" i="16" s="1"/>
  <c r="Q264" i="16"/>
  <c r="AD194" i="16"/>
  <c r="AC195" i="16"/>
  <c r="AC196" i="16" s="1"/>
  <c r="M279" i="16"/>
  <c r="M280" i="16" s="1"/>
  <c r="N278" i="16"/>
  <c r="AG168" i="16"/>
  <c r="AI167" i="16" s="1"/>
  <c r="AI169" i="16"/>
  <c r="L292" i="16"/>
  <c r="K293" i="16"/>
  <c r="K294" i="16" s="1"/>
  <c r="O278" i="16" l="1"/>
  <c r="N279" i="16"/>
  <c r="N280" i="16" s="1"/>
  <c r="AC208" i="16"/>
  <c r="AB209" i="16"/>
  <c r="AB210" i="16" s="1"/>
  <c r="AG181" i="16"/>
  <c r="AE194" i="16"/>
  <c r="AD195" i="16"/>
  <c r="AD196" i="16" s="1"/>
  <c r="U250" i="16"/>
  <c r="T251" i="16"/>
  <c r="T252" i="16" s="1"/>
  <c r="R264" i="16"/>
  <c r="Q265" i="16"/>
  <c r="Q266" i="16" s="1"/>
  <c r="M292" i="16"/>
  <c r="L293" i="16"/>
  <c r="L294" i="16" s="1"/>
  <c r="AI171" i="16"/>
  <c r="AJ170" i="16" s="1"/>
  <c r="AI173" i="16"/>
  <c r="AI174" i="16" s="1"/>
  <c r="AJ174" i="16" s="1"/>
  <c r="Z222" i="16"/>
  <c r="Y223" i="16"/>
  <c r="Y224" i="16" s="1"/>
  <c r="W236" i="16"/>
  <c r="V237" i="16"/>
  <c r="V238" i="16" s="1"/>
  <c r="N292" i="16" l="1"/>
  <c r="M293" i="16"/>
  <c r="M294" i="16" s="1"/>
  <c r="S264" i="16"/>
  <c r="R265" i="16"/>
  <c r="R266" i="16" s="1"/>
  <c r="Z223" i="16"/>
  <c r="Z224" i="16" s="1"/>
  <c r="AA222" i="16"/>
  <c r="U251" i="16"/>
  <c r="U252" i="16" s="1"/>
  <c r="V250" i="16"/>
  <c r="AF194" i="16"/>
  <c r="AE195" i="16"/>
  <c r="AE196" i="16" s="1"/>
  <c r="AG182" i="16"/>
  <c r="AI181" i="16" s="1"/>
  <c r="AI183" i="16"/>
  <c r="AC209" i="16"/>
  <c r="AC210" i="16" s="1"/>
  <c r="AD208" i="16"/>
  <c r="X236" i="16"/>
  <c r="W237" i="16"/>
  <c r="W238" i="16" s="1"/>
  <c r="P278" i="16"/>
  <c r="O279" i="16"/>
  <c r="O280" i="16" s="1"/>
  <c r="W250" i="16" l="1"/>
  <c r="V251" i="16"/>
  <c r="V252" i="16" s="1"/>
  <c r="AI187" i="16"/>
  <c r="AI188" i="16" s="1"/>
  <c r="AJ188" i="16" s="1"/>
  <c r="AI185" i="16"/>
  <c r="AJ184" i="16" s="1"/>
  <c r="X237" i="16"/>
  <c r="X238" i="16" s="1"/>
  <c r="Y236" i="16"/>
  <c r="AE208" i="16"/>
  <c r="AD209" i="16"/>
  <c r="AD210" i="16" s="1"/>
  <c r="AB222" i="16"/>
  <c r="AA223" i="16"/>
  <c r="AA224" i="16" s="1"/>
  <c r="T264" i="16"/>
  <c r="S265" i="16"/>
  <c r="S266" i="16" s="1"/>
  <c r="P279" i="16"/>
  <c r="P280" i="16" s="1"/>
  <c r="Q278" i="16"/>
  <c r="AF195" i="16"/>
  <c r="AF196" i="16" s="1"/>
  <c r="AG194" i="16"/>
  <c r="O292" i="16"/>
  <c r="N293" i="16"/>
  <c r="N294" i="16" s="1"/>
  <c r="AE209" i="16" l="1"/>
  <c r="AE210" i="16" s="1"/>
  <c r="AF208" i="16"/>
  <c r="R278" i="16"/>
  <c r="Q279" i="16"/>
  <c r="Q280" i="16" s="1"/>
  <c r="Z236" i="16"/>
  <c r="Y237" i="16"/>
  <c r="Y238" i="16" s="1"/>
  <c r="U264" i="16"/>
  <c r="T265" i="16"/>
  <c r="T266" i="16" s="1"/>
  <c r="O293" i="16"/>
  <c r="O294" i="16" s="1"/>
  <c r="P292" i="16"/>
  <c r="AC222" i="16"/>
  <c r="AB223" i="16"/>
  <c r="AB224" i="16" s="1"/>
  <c r="AG195" i="16"/>
  <c r="X250" i="16"/>
  <c r="W251" i="16"/>
  <c r="W252" i="16" s="1"/>
  <c r="AG196" i="16" l="1"/>
  <c r="AI195" i="16" s="1"/>
  <c r="AI197" i="16"/>
  <c r="Z237" i="16"/>
  <c r="Z238" i="16" s="1"/>
  <c r="AA236" i="16"/>
  <c r="U265" i="16"/>
  <c r="U266" i="16" s="1"/>
  <c r="V264" i="16"/>
  <c r="X251" i="16"/>
  <c r="X252" i="16" s="1"/>
  <c r="Y250" i="16"/>
  <c r="R279" i="16"/>
  <c r="R280" i="16" s="1"/>
  <c r="S278" i="16"/>
  <c r="AC223" i="16"/>
  <c r="AC224" i="16" s="1"/>
  <c r="AD222" i="16"/>
  <c r="P293" i="16"/>
  <c r="P294" i="16" s="1"/>
  <c r="Q292" i="16"/>
  <c r="AF209" i="16"/>
  <c r="AF210" i="16" s="1"/>
  <c r="AG208" i="16"/>
  <c r="AG209" i="16" l="1"/>
  <c r="Z250" i="16"/>
  <c r="Y251" i="16"/>
  <c r="Y252" i="16" s="1"/>
  <c r="R292" i="16"/>
  <c r="Q293" i="16"/>
  <c r="Q294" i="16" s="1"/>
  <c r="W264" i="16"/>
  <c r="V265" i="16"/>
  <c r="V266" i="16" s="1"/>
  <c r="AE222" i="16"/>
  <c r="AD223" i="16"/>
  <c r="AD224" i="16" s="1"/>
  <c r="AB236" i="16"/>
  <c r="AA237" i="16"/>
  <c r="AA238" i="16" s="1"/>
  <c r="T278" i="16"/>
  <c r="S279" i="16"/>
  <c r="S280" i="16" s="1"/>
  <c r="AI201" i="16"/>
  <c r="AI202" i="16" s="1"/>
  <c r="AJ202" i="16" s="1"/>
  <c r="AI199" i="16"/>
  <c r="AJ198" i="16" s="1"/>
  <c r="AF222" i="16" l="1"/>
  <c r="AE223" i="16"/>
  <c r="AE224" i="16" s="1"/>
  <c r="X264" i="16"/>
  <c r="W265" i="16"/>
  <c r="W266" i="16" s="1"/>
  <c r="U278" i="16"/>
  <c r="T279" i="16"/>
  <c r="T280" i="16" s="1"/>
  <c r="S292" i="16"/>
  <c r="R293" i="16"/>
  <c r="R294" i="16" s="1"/>
  <c r="AC236" i="16"/>
  <c r="AB237" i="16"/>
  <c r="AB238" i="16" s="1"/>
  <c r="Z251" i="16"/>
  <c r="Z252" i="16" s="1"/>
  <c r="AA250" i="16"/>
  <c r="AG210" i="16"/>
  <c r="AI209" i="16" s="1"/>
  <c r="AI211" i="16"/>
  <c r="AB250" i="16" l="1"/>
  <c r="AA251" i="16"/>
  <c r="AA252" i="16" s="1"/>
  <c r="T292" i="16"/>
  <c r="S293" i="16"/>
  <c r="S294" i="16" s="1"/>
  <c r="U279" i="16"/>
  <c r="U280" i="16" s="1"/>
  <c r="V278" i="16"/>
  <c r="X265" i="16"/>
  <c r="X266" i="16" s="1"/>
  <c r="Y264" i="16"/>
  <c r="AI213" i="16"/>
  <c r="AJ212" i="16" s="1"/>
  <c r="AI215" i="16"/>
  <c r="AI216" i="16" s="1"/>
  <c r="AJ216" i="16" s="1"/>
  <c r="U6" i="16"/>
  <c r="AC237" i="16"/>
  <c r="AC238" i="16" s="1"/>
  <c r="AD236" i="16"/>
  <c r="AF223" i="16"/>
  <c r="AF224" i="16" s="1"/>
  <c r="AG222" i="16"/>
  <c r="AG223" i="16" l="1"/>
  <c r="Z264" i="16"/>
  <c r="Y265" i="16"/>
  <c r="Y266" i="16" s="1"/>
  <c r="W278" i="16"/>
  <c r="V279" i="16"/>
  <c r="V280" i="16" s="1"/>
  <c r="U7" i="16"/>
  <c r="Y7" i="16" s="1"/>
  <c r="Y6" i="16"/>
  <c r="U292" i="16"/>
  <c r="T293" i="16"/>
  <c r="T294" i="16" s="1"/>
  <c r="AE236" i="16"/>
  <c r="AD237" i="16"/>
  <c r="AD238" i="16" s="1"/>
  <c r="AC250" i="16"/>
  <c r="AB251" i="16"/>
  <c r="AB252" i="16" s="1"/>
  <c r="V292" i="16" l="1"/>
  <c r="U293" i="16"/>
  <c r="U294" i="16" s="1"/>
  <c r="AC251" i="16"/>
  <c r="AC252" i="16" s="1"/>
  <c r="AD250" i="16"/>
  <c r="X278" i="16"/>
  <c r="W279" i="16"/>
  <c r="W280" i="16" s="1"/>
  <c r="AF236" i="16"/>
  <c r="AE237" i="16"/>
  <c r="AE238" i="16" s="1"/>
  <c r="Z265" i="16"/>
  <c r="Z266" i="16" s="1"/>
  <c r="AA264" i="16"/>
  <c r="AG224" i="16"/>
  <c r="AI223" i="16" s="1"/>
  <c r="AI225" i="16"/>
  <c r="AB264" i="16" l="1"/>
  <c r="AA265" i="16"/>
  <c r="AA266" i="16" s="1"/>
  <c r="X279" i="16"/>
  <c r="X280" i="16" s="1"/>
  <c r="Y278" i="16"/>
  <c r="AF237" i="16"/>
  <c r="AF238" i="16" s="1"/>
  <c r="AG236" i="16"/>
  <c r="AI229" i="16"/>
  <c r="AI230" i="16" s="1"/>
  <c r="AJ230" i="16" s="1"/>
  <c r="AI227" i="16"/>
  <c r="AJ226" i="16" s="1"/>
  <c r="AE250" i="16"/>
  <c r="AD251" i="16"/>
  <c r="AD252" i="16" s="1"/>
  <c r="W292" i="16"/>
  <c r="V293" i="16"/>
  <c r="V294" i="16" s="1"/>
  <c r="W293" i="16" l="1"/>
  <c r="W294" i="16" s="1"/>
  <c r="X292" i="16"/>
  <c r="AG237" i="16"/>
  <c r="Z278" i="16"/>
  <c r="Y279" i="16"/>
  <c r="Y280" i="16" s="1"/>
  <c r="AF250" i="16"/>
  <c r="AE251" i="16"/>
  <c r="AE252" i="16" s="1"/>
  <c r="AC264" i="16"/>
  <c r="AB265" i="16"/>
  <c r="AB266" i="16" s="1"/>
  <c r="AC265" i="16" l="1"/>
  <c r="AC266" i="16" s="1"/>
  <c r="AD264" i="16"/>
  <c r="AF251" i="16"/>
  <c r="AF252" i="16" s="1"/>
  <c r="AG250" i="16"/>
  <c r="AG238" i="16"/>
  <c r="AI237" i="16" s="1"/>
  <c r="AI239" i="16"/>
  <c r="AA278" i="16"/>
  <c r="Z279" i="16"/>
  <c r="Z280" i="16" s="1"/>
  <c r="X293" i="16"/>
  <c r="X294" i="16" s="1"/>
  <c r="Y292" i="16"/>
  <c r="AB278" i="16" l="1"/>
  <c r="AA279" i="16"/>
  <c r="AA280" i="16" s="1"/>
  <c r="AI241" i="16"/>
  <c r="AJ240" i="16" s="1"/>
  <c r="AI243" i="16"/>
  <c r="AI244" i="16" s="1"/>
  <c r="AJ244" i="16" s="1"/>
  <c r="AG251" i="16"/>
  <c r="Z292" i="16"/>
  <c r="Y293" i="16"/>
  <c r="Y294" i="16" s="1"/>
  <c r="AE264" i="16"/>
  <c r="AD265" i="16"/>
  <c r="AD266" i="16" s="1"/>
  <c r="AF264" i="16" l="1"/>
  <c r="AE265" i="16"/>
  <c r="AE266" i="16" s="1"/>
  <c r="AA292" i="16"/>
  <c r="Z293" i="16"/>
  <c r="Z294" i="16" s="1"/>
  <c r="AG252" i="16"/>
  <c r="AI251" i="16" s="1"/>
  <c r="AI253" i="16"/>
  <c r="AC278" i="16"/>
  <c r="AB279" i="16"/>
  <c r="AB280" i="16" s="1"/>
  <c r="AC279" i="16" l="1"/>
  <c r="AC280" i="16" s="1"/>
  <c r="AD278" i="16"/>
  <c r="AI257" i="16"/>
  <c r="AI258" i="16" s="1"/>
  <c r="AJ258" i="16" s="1"/>
  <c r="AI255" i="16"/>
  <c r="AJ254" i="16" s="1"/>
  <c r="AB292" i="16"/>
  <c r="AA293" i="16"/>
  <c r="AA294" i="16" s="1"/>
  <c r="AF265" i="16"/>
  <c r="AF266" i="16" s="1"/>
  <c r="AG264" i="16"/>
  <c r="AG265" i="16" l="1"/>
  <c r="AC292" i="16"/>
  <c r="AB293" i="16"/>
  <c r="AB294" i="16" s="1"/>
  <c r="AE278" i="16"/>
  <c r="AD279" i="16"/>
  <c r="AD280" i="16" s="1"/>
  <c r="AF278" i="16" l="1"/>
  <c r="AE279" i="16"/>
  <c r="AE280" i="16" s="1"/>
  <c r="AD292" i="16"/>
  <c r="AC293" i="16"/>
  <c r="AC294" i="16" s="1"/>
  <c r="AG266" i="16"/>
  <c r="AI265" i="16" s="1"/>
  <c r="AI267" i="16"/>
  <c r="AI269" i="16" l="1"/>
  <c r="AJ268" i="16" s="1"/>
  <c r="AI271" i="16"/>
  <c r="AI272" i="16" s="1"/>
  <c r="AJ272" i="16" s="1"/>
  <c r="AE292" i="16"/>
  <c r="AD293" i="16"/>
  <c r="AD294" i="16" s="1"/>
  <c r="AF279" i="16"/>
  <c r="AF280" i="16" s="1"/>
  <c r="AG278" i="16"/>
  <c r="AE293" i="16" l="1"/>
  <c r="AE294" i="16" s="1"/>
  <c r="AF292" i="16"/>
  <c r="AG279" i="16"/>
  <c r="AG280" i="16" l="1"/>
  <c r="AI279" i="16" s="1"/>
  <c r="AI281" i="16"/>
  <c r="AF293" i="16"/>
  <c r="AF294" i="16" s="1"/>
  <c r="AG292" i="16"/>
  <c r="AG293" i="16" l="1"/>
  <c r="AI283" i="16"/>
  <c r="AJ282" i="16" s="1"/>
  <c r="AI285" i="16"/>
  <c r="AI286" i="16" s="1"/>
  <c r="AJ286" i="16" s="1"/>
  <c r="AG294" i="16" l="1"/>
  <c r="AI293" i="16" s="1"/>
  <c r="AI295" i="16"/>
  <c r="AI297" i="16" l="1"/>
  <c r="AJ296" i="16" s="1"/>
  <c r="AI299" i="16"/>
  <c r="AI300" i="16" s="1"/>
  <c r="AJ300" i="16" l="1"/>
  <c r="AG7" i="16"/>
  <c r="AG5" i="16" s="1"/>
</calcChain>
</file>

<file path=xl/sharedStrings.xml><?xml version="1.0" encoding="utf-8"?>
<sst xmlns="http://schemas.openxmlformats.org/spreadsheetml/2006/main" count="387" uniqueCount="54">
  <si>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</si>
  <si>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</si>
  <si>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</si>
  <si>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</si>
  <si>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</si>
  <si>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</si>
  <si>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</si>
  <si>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</si>
  <si>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</si>
  <si>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</si>
  <si>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</si>
  <si>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</si>
  <si>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</si>
  <si>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</si>
  <si>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</si>
  <si>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</si>
  <si>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</si>
  <si>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</si>
  <si>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</si>
  <si>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</si>
  <si>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</si>
  <si>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</si>
  <si>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</si>
  <si>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</si>
  <si>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</si>
  <si>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</si>
  <si>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</si>
  <si>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</si>
  <si>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</si>
  <si>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</si>
  <si>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</si>
  <si>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</si>
  <si>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</si>
  <si>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</si>
  <si>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</si>
  <si>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</si>
  <si>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</si>
  <si>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</si>
  <si>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</si>
  <si>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</si>
  <si>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</si>
  <si>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</si>
  <si>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</si>
  <si>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</si>
  <si>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</si>
  <si>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</si>
  <si>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</si>
  <si>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</si>
  <si>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</si>
  <si>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</si>
  <si>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</si>
  <si>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</si>
  <si>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</si>
  <si>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休日取得計画実績表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</si>
</sst>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  <font>
      <b/>
      <sz val="11"/>
      <color rgb="FF00B05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0" xfId="0" quotePrefix="1" applyFont="1" applyProtection="1">
      <alignment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13" fillId="3" borderId="58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67"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470216" y="26202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358062" y="590665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60</xdr:row>
      <xdr:rowOff>119063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880127" y="1"/>
          <a:ext cx="6004642" cy="8482012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・</a:t>
          </a:r>
          <a:r>
            <a:rPr kumimoji="1" lang="ja-JP" altLang="en-US" sz="1100" b="1">
              <a:solidFill>
                <a:schemeClr val="tx1"/>
              </a:solidFill>
            </a:rPr>
            <a:t>工事期間が２１か月を超える場合は、</a:t>
          </a:r>
          <a:r>
            <a:rPr kumimoji="1" lang="ja-JP" altLang="en-US" sz="1100" b="1">
              <a:solidFill>
                <a:srgbClr val="FF0000"/>
              </a:solidFill>
            </a:rPr>
            <a:t>新たに表を作成し、</a:t>
          </a:r>
          <a:endParaRPr kumimoji="1" lang="en-US" altLang="ja-JP" sz="110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ＡＧ７：ＡＨ８の関数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式　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=IF(COUNTIF(AI13:</a:t>
          </a:r>
          <a:r>
            <a:rPr kumimoji="1" lang="en-US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AI302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,"NG")&gt;=1,"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未達成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","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達成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")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を変更してください。</a:t>
          </a:r>
          <a:endParaRPr kumimoji="1" lang="en-US" altLang="ja-JP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・「休暇等」：プルダウンリストから中止，夏休，冬休を選択し入力。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休暇等に入力した場合，対象期間から除外されますので「計画」，「実績」は入力しない。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　入力規則を設定してありますが，データ貼り付けを行うと入力されるため注意。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505300</xdr:colOff>
      <xdr:row>28</xdr:row>
      <xdr:rowOff>2010</xdr:rowOff>
    </xdr:from>
    <xdr:to>
      <xdr:col>45</xdr:col>
      <xdr:colOff>649877</xdr:colOff>
      <xdr:row>59</xdr:row>
      <xdr:rowOff>116835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73525" y="4250160"/>
          <a:ext cx="5630977" cy="4058175"/>
        </a:xfrm>
        <a:prstGeom prst="rect">
          <a:avLst/>
        </a:prstGeom>
      </xdr:spPr>
    </xdr:pic>
    <xdr:clientData/>
  </xdr:twoCellAnchor>
  <xdr:twoCellAnchor>
    <xdr:from>
      <xdr:col>43</xdr:col>
      <xdr:colOff>290163</xdr:colOff>
      <xdr:row>26</xdr:row>
      <xdr:rowOff>25191</xdr:rowOff>
    </xdr:from>
    <xdr:to>
      <xdr:col>44</xdr:col>
      <xdr:colOff>580292</xdr:colOff>
      <xdr:row>55</xdr:row>
      <xdr:rowOff>25192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/>
      </xdr:nvCxnSpPr>
      <xdr:spPr>
        <a:xfrm>
          <a:off x="16873188" y="3930441"/>
          <a:ext cx="975929" cy="36004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878628" y="71846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442413</xdr:colOff>
      <xdr:row>55</xdr:row>
      <xdr:rowOff>64881</xdr:rowOff>
    </xdr:from>
    <xdr:to>
      <xdr:col>45</xdr:col>
      <xdr:colOff>52800</xdr:colOff>
      <xdr:row>56</xdr:row>
      <xdr:rowOff>119623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1238" y="7570581"/>
          <a:ext cx="296187" cy="226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467320</xdr:colOff>
      <xdr:row>56</xdr:row>
      <xdr:rowOff>45337</xdr:rowOff>
    </xdr:from>
    <xdr:to>
      <xdr:col>45</xdr:col>
      <xdr:colOff>77707</xdr:colOff>
      <xdr:row>57</xdr:row>
      <xdr:rowOff>94996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36145" y="7722487"/>
          <a:ext cx="296187" cy="221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AK302"/>
  <sheetViews>
    <sheetView tabSelected="1" view="pageBreakPreview" zoomScale="96" zoomScaleNormal="100" zoomScaleSheetLayoutView="96" workbookViewId="0">
      <selection activeCell="Z19" sqref="Z19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7.5" style="7" bestFit="1" customWidth="1"/>
    <col min="36" max="16384" width="9" style="9"/>
  </cols>
  <sheetData>
    <row r="4" spans="2:37" ht="19.5" thickBot="1" x14ac:dyDescent="0.2">
      <c r="B4" s="6" t="s">
        <v>53</v>
      </c>
      <c r="M4" s="8"/>
      <c r="AI4" s="10"/>
    </row>
    <row r="5" spans="2:37" ht="13.5" customHeight="1" x14ac:dyDescent="0.15">
      <c r="Q5" s="9"/>
      <c r="S5" s="11"/>
      <c r="T5" s="12"/>
      <c r="U5" s="79" t="s">
        <v>2</v>
      </c>
      <c r="V5" s="80"/>
      <c r="W5" s="79" t="s">
        <v>10</v>
      </c>
      <c r="X5" s="80"/>
      <c r="Y5" s="81" t="s">
        <v>13</v>
      </c>
      <c r="Z5" s="82"/>
      <c r="AB5" s="83" t="s">
        <v>51</v>
      </c>
      <c r="AC5" s="84"/>
      <c r="AD5" s="84"/>
      <c r="AE5" s="84"/>
      <c r="AF5" s="84"/>
      <c r="AG5" s="87" t="str">
        <f>IF(AG7="達成","達成",IF(Y7&gt;=0.285,"達成",IF(Y7&lt;0.285,"未達成")))</f>
        <v>未達成</v>
      </c>
      <c r="AH5" s="88"/>
      <c r="AI5" s="9"/>
      <c r="AJ5" s="74"/>
    </row>
    <row r="6" spans="2:37" ht="13.5" customHeight="1" thickBot="1" x14ac:dyDescent="0.2">
      <c r="B6" s="91" t="s">
        <v>3</v>
      </c>
      <c r="C6" s="91"/>
      <c r="D6" s="91"/>
      <c r="E6" s="91"/>
      <c r="F6" s="7" t="s">
        <v>12</v>
      </c>
      <c r="G6" s="13" t="s">
        <v>50</v>
      </c>
      <c r="H6" s="13"/>
      <c r="I6" s="1"/>
      <c r="J6" s="13"/>
      <c r="K6" s="13"/>
      <c r="L6" s="13"/>
      <c r="M6" s="13"/>
      <c r="N6" s="13"/>
      <c r="O6" s="13"/>
      <c r="P6" s="13"/>
      <c r="R6" s="9"/>
      <c r="S6" s="92" t="s">
        <v>0</v>
      </c>
      <c r="T6" s="93"/>
      <c r="U6" s="94">
        <f>+AI15+AI29+AI43+AI57+AI71+AI85+AI99+AI113+AI127+AI141+AI155+AI169+AI183+AI197+AI211</f>
        <v>275</v>
      </c>
      <c r="V6" s="95"/>
      <c r="W6" s="96">
        <f>+AI16+AI30+AI44+AI58+AI72+AI86+AI100+AI114+AI12+AI142+AI156+AI170+AI184+AI198+AI212</f>
        <v>0</v>
      </c>
      <c r="X6" s="97"/>
      <c r="Y6" s="98">
        <f>ROUNDDOWN(W6/U6,3)</f>
        <v>0</v>
      </c>
      <c r="Z6" s="99"/>
      <c r="AB6" s="85"/>
      <c r="AC6" s="86"/>
      <c r="AD6" s="86"/>
      <c r="AE6" s="86"/>
      <c r="AF6" s="86"/>
      <c r="AG6" s="89"/>
      <c r="AH6" s="90"/>
      <c r="AI6" s="9"/>
      <c r="AJ6" s="14"/>
    </row>
    <row r="7" spans="2:37" ht="13.5" customHeight="1" thickBot="1" x14ac:dyDescent="0.2">
      <c r="B7" s="91" t="s">
        <v>11</v>
      </c>
      <c r="C7" s="91"/>
      <c r="D7" s="91"/>
      <c r="E7" s="91"/>
      <c r="F7" s="7" t="s">
        <v>12</v>
      </c>
      <c r="G7" s="107">
        <v>45383</v>
      </c>
      <c r="H7" s="108"/>
      <c r="I7" s="108"/>
      <c r="J7" s="109"/>
      <c r="R7" s="9"/>
      <c r="S7" s="110" t="s">
        <v>7</v>
      </c>
      <c r="T7" s="111"/>
      <c r="U7" s="112">
        <f>+U6</f>
        <v>275</v>
      </c>
      <c r="V7" s="113"/>
      <c r="W7" s="114">
        <f>+AI18+AI32+AI46+AI60+AI74+AI88+AI102+AI116+AI130+AI144+AI158+AI172+AI186+AI200+AI214</f>
        <v>0</v>
      </c>
      <c r="X7" s="111"/>
      <c r="Y7" s="115">
        <f>ROUNDDOWN(W7/U7,3)</f>
        <v>0</v>
      </c>
      <c r="Z7" s="116"/>
      <c r="AB7" s="83" t="s">
        <v>52</v>
      </c>
      <c r="AC7" s="84"/>
      <c r="AD7" s="84"/>
      <c r="AE7" s="84"/>
      <c r="AF7" s="84"/>
      <c r="AG7" s="84" t="str">
        <f>IF(COUNTIF(AI13:AI302,"NG")&gt;=1,"未達成","達成")</f>
        <v>未達成</v>
      </c>
      <c r="AH7" s="100"/>
      <c r="AI7" s="15"/>
      <c r="AK7" s="14"/>
    </row>
    <row r="8" spans="2:37" ht="13.5" customHeight="1" thickBot="1" x14ac:dyDescent="0.2">
      <c r="B8" s="102" t="s">
        <v>14</v>
      </c>
      <c r="C8" s="102"/>
      <c r="D8" s="102"/>
      <c r="E8" s="102"/>
      <c r="F8" s="7" t="s">
        <v>12</v>
      </c>
      <c r="G8" s="103">
        <v>45657</v>
      </c>
      <c r="H8" s="103"/>
      <c r="I8" s="103"/>
      <c r="J8" s="103"/>
      <c r="L8" s="104" t="s">
        <v>1</v>
      </c>
      <c r="M8" s="104"/>
      <c r="N8" s="104"/>
      <c r="O8" s="7" t="s">
        <v>12</v>
      </c>
      <c r="P8" s="105">
        <f>+G8-G7+1</f>
        <v>275</v>
      </c>
      <c r="Q8" s="106"/>
      <c r="R8" s="106"/>
      <c r="AA8" s="16"/>
      <c r="AB8" s="85"/>
      <c r="AC8" s="86"/>
      <c r="AD8" s="86"/>
      <c r="AE8" s="86"/>
      <c r="AF8" s="86"/>
      <c r="AG8" s="86"/>
      <c r="AH8" s="101"/>
      <c r="AI8" s="15"/>
      <c r="AK8" s="14"/>
    </row>
    <row r="9" spans="2:37" ht="18" customHeight="1" x14ac:dyDescent="0.15">
      <c r="B9" s="75"/>
      <c r="C9" s="75"/>
      <c r="D9" s="75"/>
      <c r="E9" s="75"/>
      <c r="G9" s="17"/>
      <c r="H9" s="17"/>
      <c r="I9" s="17"/>
      <c r="J9" s="17"/>
      <c r="K9" s="18"/>
      <c r="L9" s="76"/>
      <c r="M9" s="76"/>
      <c r="N9" s="76"/>
      <c r="P9" s="77"/>
      <c r="Q9" s="77"/>
      <c r="R9" s="77"/>
      <c r="AA9" s="16"/>
      <c r="AB9" s="19"/>
      <c r="AC9" s="19"/>
      <c r="AD9" s="19"/>
      <c r="AE9" s="19"/>
      <c r="AF9" s="19"/>
      <c r="AG9" s="19"/>
      <c r="AH9" s="19"/>
      <c r="AI9" s="15"/>
      <c r="AK9" s="14"/>
    </row>
    <row r="10" spans="2:37" ht="13.5" hidden="1" customHeight="1" x14ac:dyDescent="0.15">
      <c r="C10" s="9">
        <f>YEAR(G7)</f>
        <v>2024</v>
      </c>
      <c r="D10" s="9">
        <f>MONTH(G7)</f>
        <v>4</v>
      </c>
      <c r="E10" s="9"/>
      <c r="F10" s="20">
        <f>DATE(C10,D10,1)</f>
        <v>45383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2:37" ht="13.5" customHeight="1" x14ac:dyDescent="0.15">
      <c r="B11" s="73" t="s">
        <v>19</v>
      </c>
      <c r="C11" s="117">
        <f>C12</f>
        <v>45383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8"/>
    </row>
    <row r="12" spans="2:37" hidden="1" x14ac:dyDescent="0.15">
      <c r="B12" s="31"/>
      <c r="C12" s="22">
        <f>DATE($C10,$D10,1)</f>
        <v>45383</v>
      </c>
      <c r="D12" s="23">
        <f>C12+1</f>
        <v>45384</v>
      </c>
      <c r="E12" s="23">
        <f t="shared" ref="E12:AG12" si="0">D12+1</f>
        <v>45385</v>
      </c>
      <c r="F12" s="23">
        <f t="shared" si="0"/>
        <v>45386</v>
      </c>
      <c r="G12" s="23">
        <f t="shared" si="0"/>
        <v>45387</v>
      </c>
      <c r="H12" s="23">
        <f t="shared" si="0"/>
        <v>45388</v>
      </c>
      <c r="I12" s="23">
        <f t="shared" si="0"/>
        <v>45389</v>
      </c>
      <c r="J12" s="23">
        <f t="shared" si="0"/>
        <v>45390</v>
      </c>
      <c r="K12" s="23">
        <f t="shared" si="0"/>
        <v>45391</v>
      </c>
      <c r="L12" s="23">
        <f t="shared" si="0"/>
        <v>45392</v>
      </c>
      <c r="M12" s="23">
        <f t="shared" si="0"/>
        <v>45393</v>
      </c>
      <c r="N12" s="23">
        <f t="shared" si="0"/>
        <v>45394</v>
      </c>
      <c r="O12" s="23">
        <f t="shared" si="0"/>
        <v>45395</v>
      </c>
      <c r="P12" s="23">
        <f t="shared" si="0"/>
        <v>45396</v>
      </c>
      <c r="Q12" s="23">
        <f t="shared" si="0"/>
        <v>45397</v>
      </c>
      <c r="R12" s="23">
        <f t="shared" si="0"/>
        <v>45398</v>
      </c>
      <c r="S12" s="23">
        <f t="shared" si="0"/>
        <v>45399</v>
      </c>
      <c r="T12" s="23">
        <f t="shared" si="0"/>
        <v>45400</v>
      </c>
      <c r="U12" s="23">
        <f t="shared" si="0"/>
        <v>45401</v>
      </c>
      <c r="V12" s="23">
        <f t="shared" si="0"/>
        <v>45402</v>
      </c>
      <c r="W12" s="23">
        <f t="shared" si="0"/>
        <v>45403</v>
      </c>
      <c r="X12" s="23">
        <f t="shared" si="0"/>
        <v>45404</v>
      </c>
      <c r="Y12" s="23">
        <f t="shared" si="0"/>
        <v>45405</v>
      </c>
      <c r="Z12" s="23">
        <f t="shared" si="0"/>
        <v>45406</v>
      </c>
      <c r="AA12" s="23">
        <f t="shared" si="0"/>
        <v>45407</v>
      </c>
      <c r="AB12" s="23">
        <f t="shared" si="0"/>
        <v>45408</v>
      </c>
      <c r="AC12" s="23">
        <f t="shared" si="0"/>
        <v>45409</v>
      </c>
      <c r="AD12" s="23">
        <f t="shared" si="0"/>
        <v>45410</v>
      </c>
      <c r="AE12" s="23">
        <f t="shared" si="0"/>
        <v>45411</v>
      </c>
      <c r="AF12" s="23">
        <f t="shared" si="0"/>
        <v>45412</v>
      </c>
      <c r="AG12" s="23">
        <f t="shared" si="0"/>
        <v>45413</v>
      </c>
      <c r="AH12" s="24"/>
      <c r="AI12" s="25"/>
    </row>
    <row r="13" spans="2:37" x14ac:dyDescent="0.15">
      <c r="B13" s="31" t="s">
        <v>20</v>
      </c>
      <c r="C13" s="27">
        <f>IF(C12&gt;=G7,C12,"")</f>
        <v>45383</v>
      </c>
      <c r="D13" s="28">
        <f>IF(D12&lt;$G7,"",IF(C12=EOMONTH(DATE($C10,$D10,1),0),"",IF(C12="","",C12+1)))</f>
        <v>45384</v>
      </c>
      <c r="E13" s="28">
        <f t="shared" ref="E13:AD13" si="1">IF(E12&lt;$G7,"",IF(D12=EOMONTH(DATE($C10,$D10,1),0),"",IF(D12="","",D12+1)))</f>
        <v>45385</v>
      </c>
      <c r="F13" s="28">
        <f t="shared" si="1"/>
        <v>45386</v>
      </c>
      <c r="G13" s="28">
        <f t="shared" si="1"/>
        <v>45387</v>
      </c>
      <c r="H13" s="28">
        <f t="shared" si="1"/>
        <v>45388</v>
      </c>
      <c r="I13" s="28">
        <f t="shared" si="1"/>
        <v>45389</v>
      </c>
      <c r="J13" s="28">
        <f t="shared" si="1"/>
        <v>45390</v>
      </c>
      <c r="K13" s="28">
        <f t="shared" si="1"/>
        <v>45391</v>
      </c>
      <c r="L13" s="28">
        <f>IF(L12&lt;$G7,"",IF(K12=EOMONTH(DATE($C10,$D10,1),0),"",IF(K12="","",K12+1)))</f>
        <v>45392</v>
      </c>
      <c r="M13" s="28">
        <f>IF(M12&lt;$G7,"",IF(L12=EOMONTH(DATE($C10,$D10,1),0),"",IF(L12="","",L12+1)))</f>
        <v>45393</v>
      </c>
      <c r="N13" s="28">
        <f t="shared" si="1"/>
        <v>45394</v>
      </c>
      <c r="O13" s="28">
        <f t="shared" si="1"/>
        <v>45395</v>
      </c>
      <c r="P13" s="28">
        <f t="shared" si="1"/>
        <v>45396</v>
      </c>
      <c r="Q13" s="28">
        <f t="shared" si="1"/>
        <v>45397</v>
      </c>
      <c r="R13" s="28">
        <f t="shared" si="1"/>
        <v>45398</v>
      </c>
      <c r="S13" s="28">
        <f t="shared" si="1"/>
        <v>45399</v>
      </c>
      <c r="T13" s="28">
        <f t="shared" si="1"/>
        <v>45400</v>
      </c>
      <c r="U13" s="28">
        <f t="shared" si="1"/>
        <v>45401</v>
      </c>
      <c r="V13" s="28">
        <f t="shared" si="1"/>
        <v>45402</v>
      </c>
      <c r="W13" s="28">
        <f t="shared" si="1"/>
        <v>45403</v>
      </c>
      <c r="X13" s="28">
        <f t="shared" si="1"/>
        <v>45404</v>
      </c>
      <c r="Y13" s="28">
        <f t="shared" si="1"/>
        <v>45405</v>
      </c>
      <c r="Z13" s="28">
        <f t="shared" si="1"/>
        <v>45406</v>
      </c>
      <c r="AA13" s="28">
        <f t="shared" si="1"/>
        <v>45407</v>
      </c>
      <c r="AB13" s="28">
        <f t="shared" si="1"/>
        <v>45408</v>
      </c>
      <c r="AC13" s="28">
        <f t="shared" si="1"/>
        <v>45409</v>
      </c>
      <c r="AD13" s="28">
        <f t="shared" si="1"/>
        <v>45410</v>
      </c>
      <c r="AE13" s="28">
        <f>IF(AE12&lt;$G7,"",IF(AD12=EOMONTH(DATE($C10,$D10,1),0),"",IF(AD12="","",AD12+1)))</f>
        <v>45411</v>
      </c>
      <c r="AF13" s="28">
        <f>IF(AF12&lt;$G7,"",IF(AE12=EOMONTH(DATE($C10,$D10,1),0),"",IF(AE13="","",AE13+1)))</f>
        <v>45412</v>
      </c>
      <c r="AG13" s="28" t="str">
        <f>IF(AG12&lt;$G7,"",IF(AF13=EOMONTH(DATE($C10,$D10,1),0),"",IF(AF13="","",AF13+1)))</f>
        <v/>
      </c>
      <c r="AH13" s="29" t="s">
        <v>21</v>
      </c>
      <c r="AI13" s="30">
        <f>+COUNTIFS(C14:AG14,"土",C18:AG18,"")+COUNTIFS(C14:AG14,"日",C18:AG18,"")</f>
        <v>8</v>
      </c>
    </row>
    <row r="14" spans="2:37" x14ac:dyDescent="0.15">
      <c r="B14" s="31" t="s">
        <v>5</v>
      </c>
      <c r="C14" s="78" t="str">
        <f>IFERROR(TEXT(WEEKDAY(+C13),"aaa"),"")</f>
        <v>月</v>
      </c>
      <c r="D14" s="78" t="str">
        <f t="shared" ref="D14:AG14" si="2">IFERROR(TEXT(WEEKDAY(+D13),"aaa"),"")</f>
        <v>火</v>
      </c>
      <c r="E14" s="78" t="str">
        <f t="shared" si="2"/>
        <v>水</v>
      </c>
      <c r="F14" s="78" t="str">
        <f t="shared" si="2"/>
        <v>木</v>
      </c>
      <c r="G14" s="78" t="str">
        <f t="shared" si="2"/>
        <v>金</v>
      </c>
      <c r="H14" s="78" t="str">
        <f t="shared" si="2"/>
        <v>土</v>
      </c>
      <c r="I14" s="78" t="str">
        <f t="shared" si="2"/>
        <v>日</v>
      </c>
      <c r="J14" s="78" t="str">
        <f t="shared" si="2"/>
        <v>月</v>
      </c>
      <c r="K14" s="78" t="str">
        <f t="shared" si="2"/>
        <v>火</v>
      </c>
      <c r="L14" s="78" t="str">
        <f t="shared" si="2"/>
        <v>水</v>
      </c>
      <c r="M14" s="78" t="str">
        <f t="shared" si="2"/>
        <v>木</v>
      </c>
      <c r="N14" s="78" t="str">
        <f t="shared" si="2"/>
        <v>金</v>
      </c>
      <c r="O14" s="78" t="str">
        <f t="shared" si="2"/>
        <v>土</v>
      </c>
      <c r="P14" s="78" t="str">
        <f t="shared" si="2"/>
        <v>日</v>
      </c>
      <c r="Q14" s="78" t="str">
        <f t="shared" si="2"/>
        <v>月</v>
      </c>
      <c r="R14" s="78" t="str">
        <f t="shared" si="2"/>
        <v>火</v>
      </c>
      <c r="S14" s="78" t="str">
        <f t="shared" si="2"/>
        <v>水</v>
      </c>
      <c r="T14" s="78" t="str">
        <f t="shared" si="2"/>
        <v>木</v>
      </c>
      <c r="U14" s="78" t="str">
        <f t="shared" si="2"/>
        <v>金</v>
      </c>
      <c r="V14" s="78" t="str">
        <f t="shared" si="2"/>
        <v>土</v>
      </c>
      <c r="W14" s="78" t="str">
        <f t="shared" si="2"/>
        <v>日</v>
      </c>
      <c r="X14" s="78" t="str">
        <f t="shared" si="2"/>
        <v>月</v>
      </c>
      <c r="Y14" s="78" t="str">
        <f t="shared" si="2"/>
        <v>火</v>
      </c>
      <c r="Z14" s="78" t="str">
        <f t="shared" si="2"/>
        <v>水</v>
      </c>
      <c r="AA14" s="78" t="str">
        <f t="shared" si="2"/>
        <v>木</v>
      </c>
      <c r="AB14" s="78" t="str">
        <f t="shared" si="2"/>
        <v>金</v>
      </c>
      <c r="AC14" s="78" t="str">
        <f t="shared" si="2"/>
        <v>土</v>
      </c>
      <c r="AD14" s="78" t="str">
        <f t="shared" si="2"/>
        <v>日</v>
      </c>
      <c r="AE14" s="78" t="str">
        <f t="shared" si="2"/>
        <v>月</v>
      </c>
      <c r="AF14" s="78" t="str">
        <f t="shared" si="2"/>
        <v>火</v>
      </c>
      <c r="AG14" s="78" t="str">
        <f t="shared" si="2"/>
        <v/>
      </c>
      <c r="AH14" s="29" t="s">
        <v>16</v>
      </c>
      <c r="AI14" s="30">
        <f>+COUNTIF(C18:AG18,"夏休")+COUNTIF(C18:AG18,"冬休")+COUNTIF(C18:AG18,"中止")</f>
        <v>0</v>
      </c>
      <c r="AJ14" s="32"/>
    </row>
    <row r="15" spans="2:37" ht="13.5" customHeight="1" x14ac:dyDescent="0.15">
      <c r="B15" s="119" t="s">
        <v>8</v>
      </c>
      <c r="C15" s="122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37"/>
      <c r="AE15" s="125"/>
      <c r="AF15" s="125"/>
      <c r="AG15" s="128"/>
      <c r="AH15" s="33" t="s">
        <v>2</v>
      </c>
      <c r="AI15" s="34">
        <f>COUNT(C13:AG13)-AI14</f>
        <v>30</v>
      </c>
      <c r="AJ15" s="32"/>
    </row>
    <row r="16" spans="2:37" ht="13.5" customHeight="1" x14ac:dyDescent="0.15">
      <c r="B16" s="120"/>
      <c r="C16" s="123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38"/>
      <c r="AE16" s="126"/>
      <c r="AF16" s="126"/>
      <c r="AG16" s="129"/>
      <c r="AH16" s="33" t="s">
        <v>6</v>
      </c>
      <c r="AI16" s="35">
        <f>+COUNTIF(C19:AG19,"休")</f>
        <v>0</v>
      </c>
      <c r="AJ16" s="36" t="str">
        <f>IF(AI17&gt;0.285,"",IF(AI16&lt;AI13,"←計画日数が足りません",""))</f>
        <v>←計画日数が足りません</v>
      </c>
    </row>
    <row r="17" spans="2:37" ht="13.5" customHeight="1" x14ac:dyDescent="0.15">
      <c r="B17" s="121"/>
      <c r="C17" s="124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39"/>
      <c r="AE17" s="127"/>
      <c r="AF17" s="127"/>
      <c r="AG17" s="130"/>
      <c r="AH17" s="33" t="s">
        <v>9</v>
      </c>
      <c r="AI17" s="37">
        <f>+AI16/AI15</f>
        <v>0</v>
      </c>
      <c r="AJ17" s="32"/>
    </row>
    <row r="18" spans="2:37" x14ac:dyDescent="0.15">
      <c r="B18" s="38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/>
      <c r="AH18" s="33" t="s">
        <v>10</v>
      </c>
      <c r="AI18" s="35">
        <f>+COUNTIF(C20:AG20,"*休")</f>
        <v>0</v>
      </c>
      <c r="AJ18" s="32"/>
    </row>
    <row r="19" spans="2:37" x14ac:dyDescent="0.15">
      <c r="B19" s="31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4"/>
      <c r="AH19" s="39" t="s">
        <v>4</v>
      </c>
      <c r="AI19" s="40">
        <f>+AI18/AI15</f>
        <v>0</v>
      </c>
      <c r="AJ19" s="32"/>
    </row>
    <row r="20" spans="2:37" x14ac:dyDescent="0.15">
      <c r="B20" s="41" t="s">
        <v>7</v>
      </c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  <c r="AH20" s="42" t="s">
        <v>18</v>
      </c>
      <c r="AI20" s="43" t="str">
        <f>IF(AI19&gt;=0.285,"OK",IF(AI13&lt;=AI18,"OK",IF(AI13&gt;AI18,"NG")))</f>
        <v>NG</v>
      </c>
      <c r="AJ20" s="36" t="str">
        <f>IF(AI20="NG","←月単位未達成","←月単位達成")</f>
        <v>←月単位未達成</v>
      </c>
      <c r="AK20" s="74"/>
    </row>
    <row r="21" spans="2:37" hidden="1" x14ac:dyDescent="0.15">
      <c r="B21" s="21"/>
      <c r="C21" s="63" t="str">
        <f>IF($C18="","通常",C18)</f>
        <v>通常</v>
      </c>
      <c r="D21" s="63" t="str">
        <f t="shared" ref="D21:AG21" si="3">IF(D18="","通常",D18)</f>
        <v>通常</v>
      </c>
      <c r="E21" s="63" t="str">
        <f t="shared" si="3"/>
        <v>通常</v>
      </c>
      <c r="F21" s="63" t="str">
        <f t="shared" si="3"/>
        <v>通常</v>
      </c>
      <c r="G21" s="63" t="str">
        <f t="shared" si="3"/>
        <v>通常</v>
      </c>
      <c r="H21" s="63" t="str">
        <f t="shared" si="3"/>
        <v>通常</v>
      </c>
      <c r="I21" s="63" t="str">
        <f t="shared" si="3"/>
        <v>通常</v>
      </c>
      <c r="J21" s="63" t="str">
        <f t="shared" si="3"/>
        <v>通常</v>
      </c>
      <c r="K21" s="63" t="str">
        <f t="shared" si="3"/>
        <v>通常</v>
      </c>
      <c r="L21" s="63" t="str">
        <f t="shared" si="3"/>
        <v>通常</v>
      </c>
      <c r="M21" s="63" t="str">
        <f t="shared" si="3"/>
        <v>通常</v>
      </c>
      <c r="N21" s="63" t="str">
        <f t="shared" si="3"/>
        <v>通常</v>
      </c>
      <c r="O21" s="63" t="str">
        <f t="shared" si="3"/>
        <v>通常</v>
      </c>
      <c r="P21" s="63" t="str">
        <f t="shared" si="3"/>
        <v>通常</v>
      </c>
      <c r="Q21" s="63" t="str">
        <f t="shared" si="3"/>
        <v>通常</v>
      </c>
      <c r="R21" s="63" t="str">
        <f t="shared" si="3"/>
        <v>通常</v>
      </c>
      <c r="S21" s="63" t="str">
        <f t="shared" si="3"/>
        <v>通常</v>
      </c>
      <c r="T21" s="63" t="str">
        <f t="shared" si="3"/>
        <v>通常</v>
      </c>
      <c r="U21" s="63" t="str">
        <f t="shared" si="3"/>
        <v>通常</v>
      </c>
      <c r="V21" s="63" t="str">
        <f t="shared" si="3"/>
        <v>通常</v>
      </c>
      <c r="W21" s="63" t="str">
        <f t="shared" si="3"/>
        <v>通常</v>
      </c>
      <c r="X21" s="63" t="str">
        <f t="shared" si="3"/>
        <v>通常</v>
      </c>
      <c r="Y21" s="63" t="str">
        <f t="shared" si="3"/>
        <v>通常</v>
      </c>
      <c r="Z21" s="63" t="str">
        <f>IF(Z18="","通常",Z18)</f>
        <v>通常</v>
      </c>
      <c r="AA21" s="63" t="str">
        <f t="shared" si="3"/>
        <v>通常</v>
      </c>
      <c r="AB21" s="63" t="str">
        <f t="shared" si="3"/>
        <v>通常</v>
      </c>
      <c r="AC21" s="63" t="str">
        <f t="shared" si="3"/>
        <v>通常</v>
      </c>
      <c r="AD21" s="63" t="str">
        <f t="shared" si="3"/>
        <v>通常</v>
      </c>
      <c r="AE21" s="63" t="str">
        <f t="shared" si="3"/>
        <v>通常</v>
      </c>
      <c r="AF21" s="63" t="str">
        <f t="shared" si="3"/>
        <v>通常</v>
      </c>
      <c r="AG21" s="63" t="str">
        <f t="shared" si="3"/>
        <v>通常</v>
      </c>
      <c r="AH21" s="61"/>
      <c r="AI21" s="62"/>
      <c r="AJ21" s="36"/>
    </row>
    <row r="22" spans="2:37" hidden="1" x14ac:dyDescent="0.15">
      <c r="B22" s="21"/>
      <c r="C22" s="63" t="str">
        <f>IF(C18="","通常実績",C18)</f>
        <v>通常実績</v>
      </c>
      <c r="D22" s="63" t="str">
        <f t="shared" ref="D22:AG22" si="4">IF(D18="","通常実績",D18)</f>
        <v>通常実績</v>
      </c>
      <c r="E22" s="63" t="str">
        <f t="shared" si="4"/>
        <v>通常実績</v>
      </c>
      <c r="F22" s="63" t="str">
        <f t="shared" si="4"/>
        <v>通常実績</v>
      </c>
      <c r="G22" s="63" t="str">
        <f t="shared" si="4"/>
        <v>通常実績</v>
      </c>
      <c r="H22" s="63" t="str">
        <f t="shared" si="4"/>
        <v>通常実績</v>
      </c>
      <c r="I22" s="63" t="str">
        <f t="shared" si="4"/>
        <v>通常実績</v>
      </c>
      <c r="J22" s="63" t="str">
        <f t="shared" si="4"/>
        <v>通常実績</v>
      </c>
      <c r="K22" s="63" t="str">
        <f t="shared" si="4"/>
        <v>通常実績</v>
      </c>
      <c r="L22" s="63" t="str">
        <f t="shared" si="4"/>
        <v>通常実績</v>
      </c>
      <c r="M22" s="63" t="str">
        <f t="shared" si="4"/>
        <v>通常実績</v>
      </c>
      <c r="N22" s="63" t="str">
        <f t="shared" si="4"/>
        <v>通常実績</v>
      </c>
      <c r="O22" s="63" t="str">
        <f t="shared" si="4"/>
        <v>通常実績</v>
      </c>
      <c r="P22" s="63" t="str">
        <f t="shared" si="4"/>
        <v>通常実績</v>
      </c>
      <c r="Q22" s="63" t="str">
        <f t="shared" si="4"/>
        <v>通常実績</v>
      </c>
      <c r="R22" s="63" t="str">
        <f t="shared" si="4"/>
        <v>通常実績</v>
      </c>
      <c r="S22" s="63" t="str">
        <f t="shared" si="4"/>
        <v>通常実績</v>
      </c>
      <c r="T22" s="63" t="str">
        <f t="shared" si="4"/>
        <v>通常実績</v>
      </c>
      <c r="U22" s="63" t="str">
        <f t="shared" si="4"/>
        <v>通常実績</v>
      </c>
      <c r="V22" s="63" t="str">
        <f t="shared" si="4"/>
        <v>通常実績</v>
      </c>
      <c r="W22" s="63" t="str">
        <f t="shared" si="4"/>
        <v>通常実績</v>
      </c>
      <c r="X22" s="63" t="str">
        <f t="shared" si="4"/>
        <v>通常実績</v>
      </c>
      <c r="Y22" s="63" t="str">
        <f t="shared" si="4"/>
        <v>通常実績</v>
      </c>
      <c r="Z22" s="63" t="str">
        <f t="shared" si="4"/>
        <v>通常実績</v>
      </c>
      <c r="AA22" s="63" t="str">
        <f t="shared" si="4"/>
        <v>通常実績</v>
      </c>
      <c r="AB22" s="63" t="str">
        <f t="shared" si="4"/>
        <v>通常実績</v>
      </c>
      <c r="AC22" s="63" t="str">
        <f t="shared" si="4"/>
        <v>通常実績</v>
      </c>
      <c r="AD22" s="63" t="str">
        <f t="shared" si="4"/>
        <v>通常実績</v>
      </c>
      <c r="AE22" s="63" t="str">
        <f t="shared" si="4"/>
        <v>通常実績</v>
      </c>
      <c r="AF22" s="63" t="str">
        <f t="shared" si="4"/>
        <v>通常実績</v>
      </c>
      <c r="AG22" s="63" t="str">
        <f t="shared" si="4"/>
        <v>通常実績</v>
      </c>
      <c r="AH22" s="61"/>
      <c r="AI22" s="62"/>
      <c r="AJ22" s="36"/>
    </row>
    <row r="23" spans="2:37" x14ac:dyDescent="0.15"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</row>
    <row r="24" spans="2:37" hidden="1" x14ac:dyDescent="0.15">
      <c r="C24" s="7">
        <f>YEAR(C27)</f>
        <v>2024</v>
      </c>
      <c r="D24" s="7">
        <f>MONTH(C27)</f>
        <v>5</v>
      </c>
    </row>
    <row r="25" spans="2:37" x14ac:dyDescent="0.15">
      <c r="B25" s="11" t="s">
        <v>19</v>
      </c>
      <c r="C25" s="140">
        <f>C27</f>
        <v>45413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8"/>
    </row>
    <row r="26" spans="2:37" hidden="1" x14ac:dyDescent="0.15">
      <c r="B26" s="44"/>
      <c r="C26" s="28">
        <f>DATE($C24,$D24,1)</f>
        <v>45413</v>
      </c>
      <c r="D26" s="28">
        <f>C26+1</f>
        <v>45414</v>
      </c>
      <c r="E26" s="28">
        <f t="shared" ref="E26:AG26" si="5">D26+1</f>
        <v>45415</v>
      </c>
      <c r="F26" s="28">
        <f t="shared" si="5"/>
        <v>45416</v>
      </c>
      <c r="G26" s="28">
        <f t="shared" si="5"/>
        <v>45417</v>
      </c>
      <c r="H26" s="28">
        <f t="shared" si="5"/>
        <v>45418</v>
      </c>
      <c r="I26" s="28">
        <f t="shared" si="5"/>
        <v>45419</v>
      </c>
      <c r="J26" s="28">
        <f t="shared" si="5"/>
        <v>45420</v>
      </c>
      <c r="K26" s="28">
        <f t="shared" si="5"/>
        <v>45421</v>
      </c>
      <c r="L26" s="28">
        <f t="shared" si="5"/>
        <v>45422</v>
      </c>
      <c r="M26" s="28">
        <f t="shared" si="5"/>
        <v>45423</v>
      </c>
      <c r="N26" s="28">
        <f t="shared" si="5"/>
        <v>45424</v>
      </c>
      <c r="O26" s="28">
        <f t="shared" si="5"/>
        <v>45425</v>
      </c>
      <c r="P26" s="28">
        <f t="shared" si="5"/>
        <v>45426</v>
      </c>
      <c r="Q26" s="28">
        <f t="shared" si="5"/>
        <v>45427</v>
      </c>
      <c r="R26" s="28">
        <f t="shared" si="5"/>
        <v>45428</v>
      </c>
      <c r="S26" s="28">
        <f t="shared" si="5"/>
        <v>45429</v>
      </c>
      <c r="T26" s="28">
        <f t="shared" si="5"/>
        <v>45430</v>
      </c>
      <c r="U26" s="28">
        <f t="shared" si="5"/>
        <v>45431</v>
      </c>
      <c r="V26" s="28">
        <f t="shared" si="5"/>
        <v>45432</v>
      </c>
      <c r="W26" s="28">
        <f t="shared" si="5"/>
        <v>45433</v>
      </c>
      <c r="X26" s="28">
        <f t="shared" si="5"/>
        <v>45434</v>
      </c>
      <c r="Y26" s="28">
        <f t="shared" si="5"/>
        <v>45435</v>
      </c>
      <c r="Z26" s="28">
        <f t="shared" si="5"/>
        <v>45436</v>
      </c>
      <c r="AA26" s="28">
        <f t="shared" si="5"/>
        <v>45437</v>
      </c>
      <c r="AB26" s="28">
        <f t="shared" si="5"/>
        <v>45438</v>
      </c>
      <c r="AC26" s="28">
        <f t="shared" si="5"/>
        <v>45439</v>
      </c>
      <c r="AD26" s="28">
        <f t="shared" si="5"/>
        <v>45440</v>
      </c>
      <c r="AE26" s="28">
        <f t="shared" si="5"/>
        <v>45441</v>
      </c>
      <c r="AF26" s="28">
        <f t="shared" si="5"/>
        <v>45442</v>
      </c>
      <c r="AG26" s="28">
        <f t="shared" si="5"/>
        <v>45443</v>
      </c>
      <c r="AH26" s="45"/>
      <c r="AI26" s="46"/>
    </row>
    <row r="27" spans="2:37" x14ac:dyDescent="0.15">
      <c r="B27" s="26" t="s">
        <v>20</v>
      </c>
      <c r="C27" s="47">
        <f>IF(EDATE(C12,1)&gt;$G$8,"",EDATE(C12,1))</f>
        <v>45413</v>
      </c>
      <c r="D27" s="28">
        <f>IF(D26&gt;$G$8,"",IF(C27=EOMONTH(DATE($C24,$D24,1),0),"",IF(C27="","",C27+1)))</f>
        <v>45414</v>
      </c>
      <c r="E27" s="28">
        <f t="shared" ref="E27:AG27" si="6">IF(E26&gt;$G$8,"",IF(D27=EOMONTH(DATE($C24,$D24,1),0),"",IF(D27="","",D27+1)))</f>
        <v>45415</v>
      </c>
      <c r="F27" s="28">
        <f t="shared" si="6"/>
        <v>45416</v>
      </c>
      <c r="G27" s="28">
        <f t="shared" si="6"/>
        <v>45417</v>
      </c>
      <c r="H27" s="28">
        <f t="shared" si="6"/>
        <v>45418</v>
      </c>
      <c r="I27" s="28">
        <f t="shared" si="6"/>
        <v>45419</v>
      </c>
      <c r="J27" s="28">
        <f t="shared" si="6"/>
        <v>45420</v>
      </c>
      <c r="K27" s="28">
        <f t="shared" si="6"/>
        <v>45421</v>
      </c>
      <c r="L27" s="28">
        <f t="shared" si="6"/>
        <v>45422</v>
      </c>
      <c r="M27" s="28">
        <f t="shared" si="6"/>
        <v>45423</v>
      </c>
      <c r="N27" s="28">
        <f t="shared" si="6"/>
        <v>45424</v>
      </c>
      <c r="O27" s="28">
        <f t="shared" si="6"/>
        <v>45425</v>
      </c>
      <c r="P27" s="28">
        <f t="shared" si="6"/>
        <v>45426</v>
      </c>
      <c r="Q27" s="28">
        <f t="shared" si="6"/>
        <v>45427</v>
      </c>
      <c r="R27" s="28">
        <f t="shared" si="6"/>
        <v>45428</v>
      </c>
      <c r="S27" s="28">
        <f t="shared" si="6"/>
        <v>45429</v>
      </c>
      <c r="T27" s="28">
        <f t="shared" si="6"/>
        <v>45430</v>
      </c>
      <c r="U27" s="28">
        <f t="shared" si="6"/>
        <v>45431</v>
      </c>
      <c r="V27" s="28">
        <f t="shared" si="6"/>
        <v>45432</v>
      </c>
      <c r="W27" s="28">
        <f t="shared" si="6"/>
        <v>45433</v>
      </c>
      <c r="X27" s="28">
        <f t="shared" si="6"/>
        <v>45434</v>
      </c>
      <c r="Y27" s="28">
        <f t="shared" si="6"/>
        <v>45435</v>
      </c>
      <c r="Z27" s="28">
        <f t="shared" si="6"/>
        <v>45436</v>
      </c>
      <c r="AA27" s="28">
        <f t="shared" si="6"/>
        <v>45437</v>
      </c>
      <c r="AB27" s="28">
        <f t="shared" si="6"/>
        <v>45438</v>
      </c>
      <c r="AC27" s="28">
        <f t="shared" si="6"/>
        <v>45439</v>
      </c>
      <c r="AD27" s="28">
        <f t="shared" si="6"/>
        <v>45440</v>
      </c>
      <c r="AE27" s="28">
        <f t="shared" si="6"/>
        <v>45441</v>
      </c>
      <c r="AF27" s="28">
        <f t="shared" si="6"/>
        <v>45442</v>
      </c>
      <c r="AG27" s="28">
        <f t="shared" si="6"/>
        <v>45443</v>
      </c>
      <c r="AH27" s="29" t="s">
        <v>21</v>
      </c>
      <c r="AI27" s="30">
        <f>+COUNTIFS(C28:AG28,"土",C32:AG32,"")+COUNTIFS(C28:AG28,"日",C32:AG32,"")</f>
        <v>8</v>
      </c>
    </row>
    <row r="28" spans="2:37" s="32" customFormat="1" x14ac:dyDescent="0.15">
      <c r="B28" s="48" t="s">
        <v>5</v>
      </c>
      <c r="C28" s="78" t="str">
        <f>IFERROR(TEXT(WEEKDAY(+C27),"aaa"),"")</f>
        <v>水</v>
      </c>
      <c r="D28" s="78" t="str">
        <f t="shared" ref="D28:AG28" si="7">IFERROR(TEXT(WEEKDAY(+D27),"aaa"),"")</f>
        <v>木</v>
      </c>
      <c r="E28" s="78" t="str">
        <f t="shared" si="7"/>
        <v>金</v>
      </c>
      <c r="F28" s="78" t="str">
        <f t="shared" si="7"/>
        <v>土</v>
      </c>
      <c r="G28" s="78" t="str">
        <f t="shared" si="7"/>
        <v>日</v>
      </c>
      <c r="H28" s="78" t="str">
        <f t="shared" si="7"/>
        <v>月</v>
      </c>
      <c r="I28" s="78" t="str">
        <f t="shared" si="7"/>
        <v>火</v>
      </c>
      <c r="J28" s="78" t="str">
        <f t="shared" si="7"/>
        <v>水</v>
      </c>
      <c r="K28" s="78" t="str">
        <f t="shared" si="7"/>
        <v>木</v>
      </c>
      <c r="L28" s="78" t="str">
        <f t="shared" si="7"/>
        <v>金</v>
      </c>
      <c r="M28" s="78" t="str">
        <f t="shared" si="7"/>
        <v>土</v>
      </c>
      <c r="N28" s="78" t="str">
        <f t="shared" si="7"/>
        <v>日</v>
      </c>
      <c r="O28" s="78" t="str">
        <f t="shared" si="7"/>
        <v>月</v>
      </c>
      <c r="P28" s="78" t="str">
        <f t="shared" si="7"/>
        <v>火</v>
      </c>
      <c r="Q28" s="78" t="str">
        <f t="shared" si="7"/>
        <v>水</v>
      </c>
      <c r="R28" s="78" t="str">
        <f t="shared" si="7"/>
        <v>木</v>
      </c>
      <c r="S28" s="78" t="str">
        <f t="shared" si="7"/>
        <v>金</v>
      </c>
      <c r="T28" s="78" t="str">
        <f t="shared" si="7"/>
        <v>土</v>
      </c>
      <c r="U28" s="78" t="str">
        <f t="shared" si="7"/>
        <v>日</v>
      </c>
      <c r="V28" s="78" t="str">
        <f t="shared" si="7"/>
        <v>月</v>
      </c>
      <c r="W28" s="78" t="str">
        <f t="shared" si="7"/>
        <v>火</v>
      </c>
      <c r="X28" s="78" t="str">
        <f t="shared" si="7"/>
        <v>水</v>
      </c>
      <c r="Y28" s="78" t="str">
        <f t="shared" si="7"/>
        <v>木</v>
      </c>
      <c r="Z28" s="78" t="str">
        <f t="shared" si="7"/>
        <v>金</v>
      </c>
      <c r="AA28" s="78" t="str">
        <f t="shared" si="7"/>
        <v>土</v>
      </c>
      <c r="AB28" s="78" t="str">
        <f t="shared" si="7"/>
        <v>日</v>
      </c>
      <c r="AC28" s="78" t="str">
        <f t="shared" si="7"/>
        <v>月</v>
      </c>
      <c r="AD28" s="78" t="str">
        <f t="shared" si="7"/>
        <v>火</v>
      </c>
      <c r="AE28" s="78" t="str">
        <f t="shared" si="7"/>
        <v>水</v>
      </c>
      <c r="AF28" s="78" t="str">
        <f t="shared" si="7"/>
        <v>木</v>
      </c>
      <c r="AG28" s="78" t="str">
        <f t="shared" si="7"/>
        <v>金</v>
      </c>
      <c r="AH28" s="49" t="s">
        <v>16</v>
      </c>
      <c r="AI28" s="50">
        <f>+COUNTIF(C32:AG32,"夏休")+COUNTIF(C32:AG32,"冬休")+COUNTIF(C32:AG32,"中止")</f>
        <v>0</v>
      </c>
    </row>
    <row r="29" spans="2:37" s="32" customFormat="1" ht="13.5" customHeight="1" x14ac:dyDescent="0.15">
      <c r="B29" s="131" t="s">
        <v>8</v>
      </c>
      <c r="C29" s="13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37"/>
      <c r="AE29" s="137"/>
      <c r="AF29" s="125"/>
      <c r="AG29" s="128"/>
      <c r="AH29" s="51" t="s">
        <v>2</v>
      </c>
      <c r="AI29" s="52">
        <f>COUNT(C27:AG27)-AI28</f>
        <v>31</v>
      </c>
    </row>
    <row r="30" spans="2:37" s="32" customFormat="1" ht="13.5" customHeight="1" x14ac:dyDescent="0.15">
      <c r="B30" s="132"/>
      <c r="C30" s="135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38"/>
      <c r="AE30" s="138"/>
      <c r="AF30" s="126"/>
      <c r="AG30" s="129"/>
      <c r="AH30" s="51" t="s">
        <v>6</v>
      </c>
      <c r="AI30" s="35">
        <f>+COUNTIF(C33:AG33,"休")</f>
        <v>0</v>
      </c>
      <c r="AJ30" s="36" t="str">
        <f>IF(AI31&gt;0.285,"",IF(AI30&lt;AI27,"←計画日数が足りません",""))</f>
        <v>←計画日数が足りません</v>
      </c>
    </row>
    <row r="31" spans="2:37" s="32" customFormat="1" ht="13.5" customHeight="1" x14ac:dyDescent="0.15">
      <c r="B31" s="133"/>
      <c r="C31" s="136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39"/>
      <c r="AE31" s="139"/>
      <c r="AF31" s="127"/>
      <c r="AG31" s="130"/>
      <c r="AH31" s="51" t="s">
        <v>9</v>
      </c>
      <c r="AI31" s="53">
        <f>+AI30/AI29</f>
        <v>0</v>
      </c>
    </row>
    <row r="32" spans="2:37" s="32" customFormat="1" x14ac:dyDescent="0.15">
      <c r="B32" s="54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1" t="s">
        <v>10</v>
      </c>
      <c r="AI32" s="35">
        <f>+COUNTIF(C34:AG34,"*休")</f>
        <v>0</v>
      </c>
    </row>
    <row r="33" spans="2:36" s="32" customFormat="1" x14ac:dyDescent="0.15">
      <c r="B33" s="48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4"/>
      <c r="AH33" s="55" t="s">
        <v>4</v>
      </c>
      <c r="AI33" s="56">
        <f>+AI32/AI29</f>
        <v>0</v>
      </c>
    </row>
    <row r="34" spans="2:36" s="32" customFormat="1" x14ac:dyDescent="0.15">
      <c r="B34" s="57" t="s">
        <v>7</v>
      </c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7"/>
      <c r="AH34" s="58" t="s">
        <v>18</v>
      </c>
      <c r="AI34" s="43" t="str">
        <f>IF(AI33&gt;=0.285,"OK",IF(AI27&lt;=AI32,"OK",IF(AI27&gt;AI32,"NG")))</f>
        <v>NG</v>
      </c>
      <c r="AJ34" s="36" t="str">
        <f>IF(AI34="NG","←月単位未達成","←月単位達成")</f>
        <v>←月単位未達成</v>
      </c>
    </row>
    <row r="35" spans="2:36" hidden="1" x14ac:dyDescent="0.15">
      <c r="B35" s="21"/>
      <c r="C35" s="63" t="str">
        <f>IF($C32="","通常",C32)</f>
        <v>通常</v>
      </c>
      <c r="D35" s="63" t="str">
        <f t="shared" ref="D35:AG35" si="8">IF(D32="","通常",D32)</f>
        <v>通常</v>
      </c>
      <c r="E35" s="63" t="str">
        <f t="shared" si="8"/>
        <v>通常</v>
      </c>
      <c r="F35" s="63" t="str">
        <f t="shared" si="8"/>
        <v>通常</v>
      </c>
      <c r="G35" s="63" t="str">
        <f t="shared" si="8"/>
        <v>通常</v>
      </c>
      <c r="H35" s="63" t="str">
        <f t="shared" si="8"/>
        <v>通常</v>
      </c>
      <c r="I35" s="63" t="str">
        <f t="shared" si="8"/>
        <v>通常</v>
      </c>
      <c r="J35" s="63" t="str">
        <f t="shared" si="8"/>
        <v>通常</v>
      </c>
      <c r="K35" s="63" t="str">
        <f t="shared" si="8"/>
        <v>通常</v>
      </c>
      <c r="L35" s="63" t="str">
        <f t="shared" si="8"/>
        <v>通常</v>
      </c>
      <c r="M35" s="63" t="str">
        <f t="shared" si="8"/>
        <v>通常</v>
      </c>
      <c r="N35" s="63" t="str">
        <f t="shared" si="8"/>
        <v>通常</v>
      </c>
      <c r="O35" s="63" t="str">
        <f t="shared" si="8"/>
        <v>通常</v>
      </c>
      <c r="P35" s="63" t="str">
        <f t="shared" si="8"/>
        <v>通常</v>
      </c>
      <c r="Q35" s="63" t="str">
        <f t="shared" si="8"/>
        <v>通常</v>
      </c>
      <c r="R35" s="63" t="str">
        <f t="shared" si="8"/>
        <v>通常</v>
      </c>
      <c r="S35" s="63" t="str">
        <f t="shared" si="8"/>
        <v>通常</v>
      </c>
      <c r="T35" s="63" t="str">
        <f t="shared" si="8"/>
        <v>通常</v>
      </c>
      <c r="U35" s="63" t="str">
        <f t="shared" si="8"/>
        <v>通常</v>
      </c>
      <c r="V35" s="63" t="str">
        <f t="shared" si="8"/>
        <v>通常</v>
      </c>
      <c r="W35" s="63" t="str">
        <f t="shared" si="8"/>
        <v>通常</v>
      </c>
      <c r="X35" s="63" t="str">
        <f t="shared" si="8"/>
        <v>通常</v>
      </c>
      <c r="Y35" s="63" t="str">
        <f t="shared" si="8"/>
        <v>通常</v>
      </c>
      <c r="Z35" s="63" t="str">
        <f t="shared" si="8"/>
        <v>通常</v>
      </c>
      <c r="AA35" s="63" t="str">
        <f t="shared" si="8"/>
        <v>通常</v>
      </c>
      <c r="AB35" s="63" t="str">
        <f t="shared" si="8"/>
        <v>通常</v>
      </c>
      <c r="AC35" s="63" t="str">
        <f t="shared" si="8"/>
        <v>通常</v>
      </c>
      <c r="AD35" s="63" t="str">
        <f t="shared" si="8"/>
        <v>通常</v>
      </c>
      <c r="AE35" s="63" t="str">
        <f t="shared" si="8"/>
        <v>通常</v>
      </c>
      <c r="AF35" s="63" t="str">
        <f t="shared" si="8"/>
        <v>通常</v>
      </c>
      <c r="AG35" s="63" t="str">
        <f t="shared" si="8"/>
        <v>通常</v>
      </c>
      <c r="AH35" s="61"/>
      <c r="AI35" s="62"/>
      <c r="AJ35" s="36"/>
    </row>
    <row r="36" spans="2:36" hidden="1" x14ac:dyDescent="0.15">
      <c r="B36" s="21"/>
      <c r="C36" s="63" t="str">
        <f>IF(C32="","通常実績",C32)</f>
        <v>通常実績</v>
      </c>
      <c r="D36" s="63" t="str">
        <f t="shared" ref="D36:AG36" si="9">IF(D32="","通常実績",D32)</f>
        <v>通常実績</v>
      </c>
      <c r="E36" s="63" t="str">
        <f t="shared" si="9"/>
        <v>通常実績</v>
      </c>
      <c r="F36" s="63" t="str">
        <f t="shared" si="9"/>
        <v>通常実績</v>
      </c>
      <c r="G36" s="63" t="str">
        <f t="shared" si="9"/>
        <v>通常実績</v>
      </c>
      <c r="H36" s="63" t="str">
        <f t="shared" si="9"/>
        <v>通常実績</v>
      </c>
      <c r="I36" s="63" t="str">
        <f t="shared" si="9"/>
        <v>通常実績</v>
      </c>
      <c r="J36" s="63" t="str">
        <f t="shared" si="9"/>
        <v>通常実績</v>
      </c>
      <c r="K36" s="63" t="str">
        <f t="shared" si="9"/>
        <v>通常実績</v>
      </c>
      <c r="L36" s="63" t="str">
        <f t="shared" si="9"/>
        <v>通常実績</v>
      </c>
      <c r="M36" s="63" t="str">
        <f t="shared" si="9"/>
        <v>通常実績</v>
      </c>
      <c r="N36" s="63" t="str">
        <f t="shared" si="9"/>
        <v>通常実績</v>
      </c>
      <c r="O36" s="63" t="str">
        <f t="shared" si="9"/>
        <v>通常実績</v>
      </c>
      <c r="P36" s="63" t="str">
        <f t="shared" si="9"/>
        <v>通常実績</v>
      </c>
      <c r="Q36" s="63" t="str">
        <f t="shared" si="9"/>
        <v>通常実績</v>
      </c>
      <c r="R36" s="63" t="str">
        <f t="shared" si="9"/>
        <v>通常実績</v>
      </c>
      <c r="S36" s="63" t="str">
        <f t="shared" si="9"/>
        <v>通常実績</v>
      </c>
      <c r="T36" s="63" t="str">
        <f t="shared" si="9"/>
        <v>通常実績</v>
      </c>
      <c r="U36" s="63" t="str">
        <f t="shared" si="9"/>
        <v>通常実績</v>
      </c>
      <c r="V36" s="63" t="str">
        <f t="shared" si="9"/>
        <v>通常実績</v>
      </c>
      <c r="W36" s="63" t="str">
        <f t="shared" si="9"/>
        <v>通常実績</v>
      </c>
      <c r="X36" s="63" t="str">
        <f t="shared" si="9"/>
        <v>通常実績</v>
      </c>
      <c r="Y36" s="63" t="str">
        <f t="shared" si="9"/>
        <v>通常実績</v>
      </c>
      <c r="Z36" s="63" t="str">
        <f t="shared" si="9"/>
        <v>通常実績</v>
      </c>
      <c r="AA36" s="63" t="str">
        <f t="shared" si="9"/>
        <v>通常実績</v>
      </c>
      <c r="AB36" s="63" t="str">
        <f t="shared" si="9"/>
        <v>通常実績</v>
      </c>
      <c r="AC36" s="63" t="str">
        <f t="shared" si="9"/>
        <v>通常実績</v>
      </c>
      <c r="AD36" s="63" t="str">
        <f t="shared" si="9"/>
        <v>通常実績</v>
      </c>
      <c r="AE36" s="63" t="str">
        <f t="shared" si="9"/>
        <v>通常実績</v>
      </c>
      <c r="AF36" s="63" t="str">
        <f t="shared" si="9"/>
        <v>通常実績</v>
      </c>
      <c r="AG36" s="63" t="str">
        <f t="shared" si="9"/>
        <v>通常実績</v>
      </c>
      <c r="AH36" s="61"/>
      <c r="AI36" s="62"/>
      <c r="AJ36" s="36"/>
    </row>
    <row r="37" spans="2:36" x14ac:dyDescent="0.15"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</row>
    <row r="38" spans="2:36" hidden="1" x14ac:dyDescent="0.15">
      <c r="C38" s="7">
        <f>YEAR(C41)</f>
        <v>2024</v>
      </c>
      <c r="D38" s="7">
        <f>MONTH(C41)</f>
        <v>6</v>
      </c>
    </row>
    <row r="39" spans="2:36" x14ac:dyDescent="0.15">
      <c r="B39" s="11" t="s">
        <v>19</v>
      </c>
      <c r="C39" s="140">
        <f>C41</f>
        <v>45444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8"/>
    </row>
    <row r="40" spans="2:36" hidden="1" x14ac:dyDescent="0.15">
      <c r="B40" s="44"/>
      <c r="C40" s="28">
        <f>DATE($C38,$D38,1)</f>
        <v>45444</v>
      </c>
      <c r="D40" s="28">
        <f>C40+1</f>
        <v>45445</v>
      </c>
      <c r="E40" s="28">
        <f t="shared" ref="E40:AG40" si="10">D40+1</f>
        <v>45446</v>
      </c>
      <c r="F40" s="28">
        <f t="shared" si="10"/>
        <v>45447</v>
      </c>
      <c r="G40" s="28">
        <f t="shared" si="10"/>
        <v>45448</v>
      </c>
      <c r="H40" s="28">
        <f t="shared" si="10"/>
        <v>45449</v>
      </c>
      <c r="I40" s="28">
        <f t="shared" si="10"/>
        <v>45450</v>
      </c>
      <c r="J40" s="28">
        <f t="shared" si="10"/>
        <v>45451</v>
      </c>
      <c r="K40" s="28">
        <f t="shared" si="10"/>
        <v>45452</v>
      </c>
      <c r="L40" s="28">
        <f t="shared" si="10"/>
        <v>45453</v>
      </c>
      <c r="M40" s="28">
        <f t="shared" si="10"/>
        <v>45454</v>
      </c>
      <c r="N40" s="28">
        <f t="shared" si="10"/>
        <v>45455</v>
      </c>
      <c r="O40" s="28">
        <f t="shared" si="10"/>
        <v>45456</v>
      </c>
      <c r="P40" s="28">
        <f t="shared" si="10"/>
        <v>45457</v>
      </c>
      <c r="Q40" s="28">
        <f t="shared" si="10"/>
        <v>45458</v>
      </c>
      <c r="R40" s="28">
        <f t="shared" si="10"/>
        <v>45459</v>
      </c>
      <c r="S40" s="28">
        <f t="shared" si="10"/>
        <v>45460</v>
      </c>
      <c r="T40" s="28">
        <f t="shared" si="10"/>
        <v>45461</v>
      </c>
      <c r="U40" s="28">
        <f t="shared" si="10"/>
        <v>45462</v>
      </c>
      <c r="V40" s="28">
        <f t="shared" si="10"/>
        <v>45463</v>
      </c>
      <c r="W40" s="28">
        <f t="shared" si="10"/>
        <v>45464</v>
      </c>
      <c r="X40" s="28">
        <f t="shared" si="10"/>
        <v>45465</v>
      </c>
      <c r="Y40" s="28">
        <f t="shared" si="10"/>
        <v>45466</v>
      </c>
      <c r="Z40" s="28">
        <f t="shared" si="10"/>
        <v>45467</v>
      </c>
      <c r="AA40" s="28">
        <f t="shared" si="10"/>
        <v>45468</v>
      </c>
      <c r="AB40" s="28">
        <f t="shared" si="10"/>
        <v>45469</v>
      </c>
      <c r="AC40" s="28">
        <f t="shared" si="10"/>
        <v>45470</v>
      </c>
      <c r="AD40" s="28">
        <f t="shared" si="10"/>
        <v>45471</v>
      </c>
      <c r="AE40" s="28">
        <f t="shared" si="10"/>
        <v>45472</v>
      </c>
      <c r="AF40" s="28">
        <f t="shared" si="10"/>
        <v>45473</v>
      </c>
      <c r="AG40" s="28">
        <f t="shared" si="10"/>
        <v>45474</v>
      </c>
      <c r="AH40" s="45"/>
      <c r="AI40" s="46"/>
    </row>
    <row r="41" spans="2:36" x14ac:dyDescent="0.15">
      <c r="B41" s="26" t="s">
        <v>20</v>
      </c>
      <c r="C41" s="47">
        <f>IF(EDATE(C26,1)&gt;$G$8,"",EDATE(C26,1))</f>
        <v>45444</v>
      </c>
      <c r="D41" s="28">
        <f>IF(D40&gt;$G$8,"",IF(C41=EOMONTH(DATE($C38,$D38,1),0),"",IF(C41="","",C41+1)))</f>
        <v>45445</v>
      </c>
      <c r="E41" s="28">
        <f t="shared" ref="E41:AG41" si="11">IF(E40&gt;$G$8,"",IF(D41=EOMONTH(DATE($C38,$D38,1),0),"",IF(D41="","",D41+1)))</f>
        <v>45446</v>
      </c>
      <c r="F41" s="28">
        <f t="shared" si="11"/>
        <v>45447</v>
      </c>
      <c r="G41" s="28">
        <f t="shared" si="11"/>
        <v>45448</v>
      </c>
      <c r="H41" s="28">
        <f t="shared" si="11"/>
        <v>45449</v>
      </c>
      <c r="I41" s="28">
        <f t="shared" si="11"/>
        <v>45450</v>
      </c>
      <c r="J41" s="28">
        <f t="shared" si="11"/>
        <v>45451</v>
      </c>
      <c r="K41" s="28">
        <f t="shared" si="11"/>
        <v>45452</v>
      </c>
      <c r="L41" s="28">
        <f t="shared" si="11"/>
        <v>45453</v>
      </c>
      <c r="M41" s="28">
        <f t="shared" si="11"/>
        <v>45454</v>
      </c>
      <c r="N41" s="28">
        <f t="shared" si="11"/>
        <v>45455</v>
      </c>
      <c r="O41" s="28">
        <f t="shared" si="11"/>
        <v>45456</v>
      </c>
      <c r="P41" s="28">
        <f t="shared" si="11"/>
        <v>45457</v>
      </c>
      <c r="Q41" s="28">
        <f t="shared" si="11"/>
        <v>45458</v>
      </c>
      <c r="R41" s="28">
        <f t="shared" si="11"/>
        <v>45459</v>
      </c>
      <c r="S41" s="28">
        <f t="shared" si="11"/>
        <v>45460</v>
      </c>
      <c r="T41" s="28">
        <f t="shared" si="11"/>
        <v>45461</v>
      </c>
      <c r="U41" s="28">
        <f t="shared" si="11"/>
        <v>45462</v>
      </c>
      <c r="V41" s="28">
        <f t="shared" si="11"/>
        <v>45463</v>
      </c>
      <c r="W41" s="28">
        <f t="shared" si="11"/>
        <v>45464</v>
      </c>
      <c r="X41" s="28">
        <f t="shared" si="11"/>
        <v>45465</v>
      </c>
      <c r="Y41" s="28">
        <f t="shared" si="11"/>
        <v>45466</v>
      </c>
      <c r="Z41" s="28">
        <f t="shared" si="11"/>
        <v>45467</v>
      </c>
      <c r="AA41" s="28">
        <f t="shared" si="11"/>
        <v>45468</v>
      </c>
      <c r="AB41" s="28">
        <f t="shared" si="11"/>
        <v>45469</v>
      </c>
      <c r="AC41" s="28">
        <f t="shared" si="11"/>
        <v>45470</v>
      </c>
      <c r="AD41" s="28">
        <f t="shared" si="11"/>
        <v>45471</v>
      </c>
      <c r="AE41" s="28">
        <f t="shared" si="11"/>
        <v>45472</v>
      </c>
      <c r="AF41" s="28">
        <f t="shared" si="11"/>
        <v>45473</v>
      </c>
      <c r="AG41" s="28" t="str">
        <f t="shared" si="11"/>
        <v/>
      </c>
      <c r="AH41" s="29" t="s">
        <v>21</v>
      </c>
      <c r="AI41" s="30">
        <f>+COUNTIFS(C42:AG42,"土",C46:AG46,"")+COUNTIFS(C42:AG42,"日",C46:AG46,"")</f>
        <v>10</v>
      </c>
    </row>
    <row r="42" spans="2:36" s="32" customFormat="1" x14ac:dyDescent="0.15">
      <c r="B42" s="48" t="s">
        <v>5</v>
      </c>
      <c r="C42" s="78" t="str">
        <f>IFERROR(TEXT(WEEKDAY(+C41),"aaa"),"")</f>
        <v>土</v>
      </c>
      <c r="D42" s="78" t="str">
        <f t="shared" ref="D42:AG42" si="12">IFERROR(TEXT(WEEKDAY(+D41),"aaa"),"")</f>
        <v>日</v>
      </c>
      <c r="E42" s="78" t="str">
        <f t="shared" si="12"/>
        <v>月</v>
      </c>
      <c r="F42" s="78" t="str">
        <f t="shared" si="12"/>
        <v>火</v>
      </c>
      <c r="G42" s="78" t="str">
        <f t="shared" si="12"/>
        <v>水</v>
      </c>
      <c r="H42" s="78" t="str">
        <f t="shared" si="12"/>
        <v>木</v>
      </c>
      <c r="I42" s="78" t="str">
        <f t="shared" si="12"/>
        <v>金</v>
      </c>
      <c r="J42" s="78" t="str">
        <f t="shared" si="12"/>
        <v>土</v>
      </c>
      <c r="K42" s="78" t="str">
        <f t="shared" si="12"/>
        <v>日</v>
      </c>
      <c r="L42" s="78" t="str">
        <f t="shared" si="12"/>
        <v>月</v>
      </c>
      <c r="M42" s="78" t="str">
        <f t="shared" si="12"/>
        <v>火</v>
      </c>
      <c r="N42" s="78" t="str">
        <f t="shared" si="12"/>
        <v>水</v>
      </c>
      <c r="O42" s="78" t="str">
        <f t="shared" si="12"/>
        <v>木</v>
      </c>
      <c r="P42" s="78" t="str">
        <f t="shared" si="12"/>
        <v>金</v>
      </c>
      <c r="Q42" s="78" t="str">
        <f t="shared" si="12"/>
        <v>土</v>
      </c>
      <c r="R42" s="78" t="str">
        <f t="shared" si="12"/>
        <v>日</v>
      </c>
      <c r="S42" s="78" t="str">
        <f t="shared" si="12"/>
        <v>月</v>
      </c>
      <c r="T42" s="78" t="str">
        <f t="shared" si="12"/>
        <v>火</v>
      </c>
      <c r="U42" s="78" t="str">
        <f t="shared" si="12"/>
        <v>水</v>
      </c>
      <c r="V42" s="78" t="str">
        <f t="shared" si="12"/>
        <v>木</v>
      </c>
      <c r="W42" s="78" t="str">
        <f t="shared" si="12"/>
        <v>金</v>
      </c>
      <c r="X42" s="78" t="str">
        <f t="shared" si="12"/>
        <v>土</v>
      </c>
      <c r="Y42" s="78" t="str">
        <f t="shared" si="12"/>
        <v>日</v>
      </c>
      <c r="Z42" s="78" t="str">
        <f t="shared" si="12"/>
        <v>月</v>
      </c>
      <c r="AA42" s="78" t="str">
        <f t="shared" si="12"/>
        <v>火</v>
      </c>
      <c r="AB42" s="78" t="str">
        <f t="shared" si="12"/>
        <v>水</v>
      </c>
      <c r="AC42" s="78" t="str">
        <f t="shared" si="12"/>
        <v>木</v>
      </c>
      <c r="AD42" s="78" t="str">
        <f t="shared" si="12"/>
        <v>金</v>
      </c>
      <c r="AE42" s="78" t="str">
        <f t="shared" si="12"/>
        <v>土</v>
      </c>
      <c r="AF42" s="78" t="str">
        <f t="shared" si="12"/>
        <v>日</v>
      </c>
      <c r="AG42" s="78" t="str">
        <f t="shared" si="12"/>
        <v/>
      </c>
      <c r="AH42" s="49" t="s">
        <v>16</v>
      </c>
      <c r="AI42" s="50">
        <f>+COUNTIF(C46:AG46,"夏休")+COUNTIF(C46:AG46,"冬休")+COUNTIF(C46:AG46,"中止")</f>
        <v>0</v>
      </c>
    </row>
    <row r="43" spans="2:36" s="32" customFormat="1" ht="13.5" customHeight="1" x14ac:dyDescent="0.15">
      <c r="B43" s="131" t="s">
        <v>8</v>
      </c>
      <c r="C43" s="134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37"/>
      <c r="AE43" s="137"/>
      <c r="AF43" s="125"/>
      <c r="AG43" s="128"/>
      <c r="AH43" s="51" t="s">
        <v>2</v>
      </c>
      <c r="AI43" s="52">
        <f>COUNT(C41:AG41)-AI42</f>
        <v>30</v>
      </c>
    </row>
    <row r="44" spans="2:36" s="32" customFormat="1" ht="13.5" customHeight="1" x14ac:dyDescent="0.15">
      <c r="B44" s="132"/>
      <c r="C44" s="135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38"/>
      <c r="AE44" s="138"/>
      <c r="AF44" s="126"/>
      <c r="AG44" s="129"/>
      <c r="AH44" s="51" t="s">
        <v>6</v>
      </c>
      <c r="AI44" s="35">
        <f>+COUNTIF(C47:AG47,"休")</f>
        <v>0</v>
      </c>
      <c r="AJ44" s="36" t="str">
        <f>IF(AI45&gt;0.285,"",IF(AI44&lt;AI41,"←計画日数が足りません",""))</f>
        <v>←計画日数が足りません</v>
      </c>
    </row>
    <row r="45" spans="2:36" s="32" customFormat="1" ht="13.5" customHeight="1" x14ac:dyDescent="0.15">
      <c r="B45" s="133"/>
      <c r="C45" s="136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39"/>
      <c r="AE45" s="139"/>
      <c r="AF45" s="127"/>
      <c r="AG45" s="130"/>
      <c r="AH45" s="51" t="s">
        <v>9</v>
      </c>
      <c r="AI45" s="53">
        <f>+AI44/AI43</f>
        <v>0</v>
      </c>
    </row>
    <row r="46" spans="2:36" s="32" customFormat="1" x14ac:dyDescent="0.15">
      <c r="B46" s="54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1" t="s">
        <v>10</v>
      </c>
      <c r="AI46" s="35">
        <f>+COUNTIF(C48:AG48,"*休")</f>
        <v>0</v>
      </c>
    </row>
    <row r="47" spans="2:36" s="32" customFormat="1" x14ac:dyDescent="0.15">
      <c r="B47" s="48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4"/>
      <c r="AH47" s="55" t="s">
        <v>4</v>
      </c>
      <c r="AI47" s="56">
        <f>+AI46/AI43</f>
        <v>0</v>
      </c>
    </row>
    <row r="48" spans="2:36" s="32" customFormat="1" x14ac:dyDescent="0.15">
      <c r="B48" s="57" t="s">
        <v>7</v>
      </c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7"/>
      <c r="AH48" s="58" t="s">
        <v>18</v>
      </c>
      <c r="AI48" s="43" t="str">
        <f>IF(AI47&gt;=0.285,"OK",IF(AI41&lt;=AI46,"OK",IF(AI41&gt;AI46,"NG")))</f>
        <v>NG</v>
      </c>
      <c r="AJ48" s="36" t="str">
        <f>IF(AI48="NG","←月単位未達成","←月単位達成")</f>
        <v>←月単位未達成</v>
      </c>
    </row>
    <row r="49" spans="2:36" hidden="1" x14ac:dyDescent="0.15">
      <c r="B49" s="21"/>
      <c r="C49" s="63" t="str">
        <f>IF($C46="","通常",C46)</f>
        <v>通常</v>
      </c>
      <c r="D49" s="63" t="str">
        <f t="shared" ref="D49:AG49" si="13">IF(D46="","通常",D46)</f>
        <v>通常</v>
      </c>
      <c r="E49" s="63" t="str">
        <f t="shared" si="13"/>
        <v>通常</v>
      </c>
      <c r="F49" s="63" t="str">
        <f t="shared" si="13"/>
        <v>通常</v>
      </c>
      <c r="G49" s="63" t="str">
        <f t="shared" si="13"/>
        <v>通常</v>
      </c>
      <c r="H49" s="63" t="str">
        <f t="shared" si="13"/>
        <v>通常</v>
      </c>
      <c r="I49" s="63" t="str">
        <f t="shared" si="13"/>
        <v>通常</v>
      </c>
      <c r="J49" s="63" t="str">
        <f t="shared" si="13"/>
        <v>通常</v>
      </c>
      <c r="K49" s="63" t="str">
        <f t="shared" si="13"/>
        <v>通常</v>
      </c>
      <c r="L49" s="63" t="str">
        <f t="shared" si="13"/>
        <v>通常</v>
      </c>
      <c r="M49" s="63" t="str">
        <f t="shared" si="13"/>
        <v>通常</v>
      </c>
      <c r="N49" s="63" t="str">
        <f t="shared" si="13"/>
        <v>通常</v>
      </c>
      <c r="O49" s="63" t="str">
        <f t="shared" si="13"/>
        <v>通常</v>
      </c>
      <c r="P49" s="63" t="str">
        <f t="shared" si="13"/>
        <v>通常</v>
      </c>
      <c r="Q49" s="63" t="str">
        <f t="shared" si="13"/>
        <v>通常</v>
      </c>
      <c r="R49" s="63" t="str">
        <f t="shared" si="13"/>
        <v>通常</v>
      </c>
      <c r="S49" s="63" t="str">
        <f t="shared" si="13"/>
        <v>通常</v>
      </c>
      <c r="T49" s="63" t="str">
        <f t="shared" si="13"/>
        <v>通常</v>
      </c>
      <c r="U49" s="63" t="str">
        <f t="shared" si="13"/>
        <v>通常</v>
      </c>
      <c r="V49" s="63" t="str">
        <f t="shared" si="13"/>
        <v>通常</v>
      </c>
      <c r="W49" s="63" t="str">
        <f t="shared" si="13"/>
        <v>通常</v>
      </c>
      <c r="X49" s="63" t="str">
        <f t="shared" si="13"/>
        <v>通常</v>
      </c>
      <c r="Y49" s="63" t="str">
        <f t="shared" si="13"/>
        <v>通常</v>
      </c>
      <c r="Z49" s="63" t="str">
        <f t="shared" si="13"/>
        <v>通常</v>
      </c>
      <c r="AA49" s="63" t="str">
        <f t="shared" si="13"/>
        <v>通常</v>
      </c>
      <c r="AB49" s="63" t="str">
        <f t="shared" si="13"/>
        <v>通常</v>
      </c>
      <c r="AC49" s="63" t="str">
        <f t="shared" si="13"/>
        <v>通常</v>
      </c>
      <c r="AD49" s="63" t="str">
        <f t="shared" si="13"/>
        <v>通常</v>
      </c>
      <c r="AE49" s="63" t="str">
        <f t="shared" si="13"/>
        <v>通常</v>
      </c>
      <c r="AF49" s="63" t="str">
        <f t="shared" si="13"/>
        <v>通常</v>
      </c>
      <c r="AG49" s="63" t="str">
        <f t="shared" si="13"/>
        <v>通常</v>
      </c>
      <c r="AH49" s="61"/>
      <c r="AI49" s="62"/>
      <c r="AJ49" s="36"/>
    </row>
    <row r="50" spans="2:36" hidden="1" x14ac:dyDescent="0.15">
      <c r="B50" s="21"/>
      <c r="C50" s="63" t="str">
        <f>IF(C46="","通常実績",C46)</f>
        <v>通常実績</v>
      </c>
      <c r="D50" s="63" t="str">
        <f t="shared" ref="D50:AG50" si="14">IF(D46="","通常実績",D46)</f>
        <v>通常実績</v>
      </c>
      <c r="E50" s="63" t="str">
        <f t="shared" si="14"/>
        <v>通常実績</v>
      </c>
      <c r="F50" s="63" t="str">
        <f t="shared" si="14"/>
        <v>通常実績</v>
      </c>
      <c r="G50" s="63" t="str">
        <f t="shared" si="14"/>
        <v>通常実績</v>
      </c>
      <c r="H50" s="63" t="str">
        <f t="shared" si="14"/>
        <v>通常実績</v>
      </c>
      <c r="I50" s="63" t="str">
        <f t="shared" si="14"/>
        <v>通常実績</v>
      </c>
      <c r="J50" s="63" t="str">
        <f t="shared" si="14"/>
        <v>通常実績</v>
      </c>
      <c r="K50" s="63" t="str">
        <f t="shared" si="14"/>
        <v>通常実績</v>
      </c>
      <c r="L50" s="63" t="str">
        <f t="shared" si="14"/>
        <v>通常実績</v>
      </c>
      <c r="M50" s="63" t="str">
        <f t="shared" si="14"/>
        <v>通常実績</v>
      </c>
      <c r="N50" s="63" t="str">
        <f t="shared" si="14"/>
        <v>通常実績</v>
      </c>
      <c r="O50" s="63" t="str">
        <f t="shared" si="14"/>
        <v>通常実績</v>
      </c>
      <c r="P50" s="63" t="str">
        <f t="shared" si="14"/>
        <v>通常実績</v>
      </c>
      <c r="Q50" s="63" t="str">
        <f t="shared" si="14"/>
        <v>通常実績</v>
      </c>
      <c r="R50" s="63" t="str">
        <f t="shared" si="14"/>
        <v>通常実績</v>
      </c>
      <c r="S50" s="63" t="str">
        <f t="shared" si="14"/>
        <v>通常実績</v>
      </c>
      <c r="T50" s="63" t="str">
        <f t="shared" si="14"/>
        <v>通常実績</v>
      </c>
      <c r="U50" s="63" t="str">
        <f t="shared" si="14"/>
        <v>通常実績</v>
      </c>
      <c r="V50" s="63" t="str">
        <f t="shared" si="14"/>
        <v>通常実績</v>
      </c>
      <c r="W50" s="63" t="str">
        <f t="shared" si="14"/>
        <v>通常実績</v>
      </c>
      <c r="X50" s="63" t="str">
        <f t="shared" si="14"/>
        <v>通常実績</v>
      </c>
      <c r="Y50" s="63" t="str">
        <f t="shared" si="14"/>
        <v>通常実績</v>
      </c>
      <c r="Z50" s="63" t="str">
        <f t="shared" si="14"/>
        <v>通常実績</v>
      </c>
      <c r="AA50" s="63" t="str">
        <f t="shared" si="14"/>
        <v>通常実績</v>
      </c>
      <c r="AB50" s="63" t="str">
        <f t="shared" si="14"/>
        <v>通常実績</v>
      </c>
      <c r="AC50" s="63" t="str">
        <f t="shared" si="14"/>
        <v>通常実績</v>
      </c>
      <c r="AD50" s="63" t="str">
        <f t="shared" si="14"/>
        <v>通常実績</v>
      </c>
      <c r="AE50" s="63" t="str">
        <f t="shared" si="14"/>
        <v>通常実績</v>
      </c>
      <c r="AF50" s="63" t="str">
        <f t="shared" si="14"/>
        <v>通常実績</v>
      </c>
      <c r="AG50" s="63" t="str">
        <f t="shared" si="14"/>
        <v>通常実績</v>
      </c>
      <c r="AH50" s="61"/>
      <c r="AI50" s="62"/>
      <c r="AJ50" s="36"/>
    </row>
    <row r="51" spans="2:36" s="32" customFormat="1" x14ac:dyDescent="0.15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I51" s="59"/>
    </row>
    <row r="52" spans="2:36" hidden="1" x14ac:dyDescent="0.15">
      <c r="C52" s="7">
        <f>YEAR(C55)</f>
        <v>2024</v>
      </c>
      <c r="D52" s="7">
        <f>MONTH(C55)</f>
        <v>7</v>
      </c>
    </row>
    <row r="53" spans="2:36" x14ac:dyDescent="0.15">
      <c r="B53" s="11" t="s">
        <v>19</v>
      </c>
      <c r="C53" s="140">
        <f>C55</f>
        <v>45474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8"/>
    </row>
    <row r="54" spans="2:36" hidden="1" x14ac:dyDescent="0.15">
      <c r="B54" s="44"/>
      <c r="C54" s="28">
        <f>DATE($C52,$D52,1)</f>
        <v>45474</v>
      </c>
      <c r="D54" s="28">
        <f>C54+1</f>
        <v>45475</v>
      </c>
      <c r="E54" s="28">
        <f t="shared" ref="E54:AG54" si="15">D54+1</f>
        <v>45476</v>
      </c>
      <c r="F54" s="28">
        <f t="shared" si="15"/>
        <v>45477</v>
      </c>
      <c r="G54" s="28">
        <f t="shared" si="15"/>
        <v>45478</v>
      </c>
      <c r="H54" s="28">
        <f t="shared" si="15"/>
        <v>45479</v>
      </c>
      <c r="I54" s="28">
        <f t="shared" si="15"/>
        <v>45480</v>
      </c>
      <c r="J54" s="28">
        <f t="shared" si="15"/>
        <v>45481</v>
      </c>
      <c r="K54" s="28">
        <f t="shared" si="15"/>
        <v>45482</v>
      </c>
      <c r="L54" s="28">
        <f t="shared" si="15"/>
        <v>45483</v>
      </c>
      <c r="M54" s="28">
        <f t="shared" si="15"/>
        <v>45484</v>
      </c>
      <c r="N54" s="28">
        <f t="shared" si="15"/>
        <v>45485</v>
      </c>
      <c r="O54" s="28">
        <f t="shared" si="15"/>
        <v>45486</v>
      </c>
      <c r="P54" s="28">
        <f t="shared" si="15"/>
        <v>45487</v>
      </c>
      <c r="Q54" s="28">
        <f t="shared" si="15"/>
        <v>45488</v>
      </c>
      <c r="R54" s="28">
        <f t="shared" si="15"/>
        <v>45489</v>
      </c>
      <c r="S54" s="28">
        <f t="shared" si="15"/>
        <v>45490</v>
      </c>
      <c r="T54" s="28">
        <f t="shared" si="15"/>
        <v>45491</v>
      </c>
      <c r="U54" s="28">
        <f t="shared" si="15"/>
        <v>45492</v>
      </c>
      <c r="V54" s="28">
        <f t="shared" si="15"/>
        <v>45493</v>
      </c>
      <c r="W54" s="28">
        <f t="shared" si="15"/>
        <v>45494</v>
      </c>
      <c r="X54" s="28">
        <f t="shared" si="15"/>
        <v>45495</v>
      </c>
      <c r="Y54" s="28">
        <f t="shared" si="15"/>
        <v>45496</v>
      </c>
      <c r="Z54" s="28">
        <f t="shared" si="15"/>
        <v>45497</v>
      </c>
      <c r="AA54" s="28">
        <f t="shared" si="15"/>
        <v>45498</v>
      </c>
      <c r="AB54" s="28">
        <f t="shared" si="15"/>
        <v>45499</v>
      </c>
      <c r="AC54" s="28">
        <f t="shared" si="15"/>
        <v>45500</v>
      </c>
      <c r="AD54" s="28">
        <f t="shared" si="15"/>
        <v>45501</v>
      </c>
      <c r="AE54" s="28">
        <f t="shared" si="15"/>
        <v>45502</v>
      </c>
      <c r="AF54" s="28">
        <f t="shared" si="15"/>
        <v>45503</v>
      </c>
      <c r="AG54" s="28">
        <f t="shared" si="15"/>
        <v>45504</v>
      </c>
      <c r="AH54" s="45"/>
      <c r="AI54" s="46"/>
    </row>
    <row r="55" spans="2:36" x14ac:dyDescent="0.15">
      <c r="B55" s="26" t="s">
        <v>20</v>
      </c>
      <c r="C55" s="47">
        <f>IF(EDATE(C40,1)&gt;$G$8,"",EDATE(C40,1))</f>
        <v>45474</v>
      </c>
      <c r="D55" s="28">
        <f>IF(D54&gt;$G$8,"",IF(C55=EOMONTH(DATE($C52,$D52,1),0),"",IF(C55="","",C55+1)))</f>
        <v>45475</v>
      </c>
      <c r="E55" s="28">
        <f t="shared" ref="E55:AG55" si="16">IF(E54&gt;$G$8,"",IF(D55=EOMONTH(DATE($C52,$D52,1),0),"",IF(D55="","",D55+1)))</f>
        <v>45476</v>
      </c>
      <c r="F55" s="28">
        <f t="shared" si="16"/>
        <v>45477</v>
      </c>
      <c r="G55" s="28">
        <f t="shared" si="16"/>
        <v>45478</v>
      </c>
      <c r="H55" s="28">
        <f t="shared" si="16"/>
        <v>45479</v>
      </c>
      <c r="I55" s="28">
        <f t="shared" si="16"/>
        <v>45480</v>
      </c>
      <c r="J55" s="28">
        <f t="shared" si="16"/>
        <v>45481</v>
      </c>
      <c r="K55" s="28">
        <f t="shared" si="16"/>
        <v>45482</v>
      </c>
      <c r="L55" s="28">
        <f t="shared" si="16"/>
        <v>45483</v>
      </c>
      <c r="M55" s="28">
        <f t="shared" si="16"/>
        <v>45484</v>
      </c>
      <c r="N55" s="28">
        <f t="shared" si="16"/>
        <v>45485</v>
      </c>
      <c r="O55" s="28">
        <f t="shared" si="16"/>
        <v>45486</v>
      </c>
      <c r="P55" s="28">
        <f t="shared" si="16"/>
        <v>45487</v>
      </c>
      <c r="Q55" s="28">
        <f t="shared" si="16"/>
        <v>45488</v>
      </c>
      <c r="R55" s="28">
        <f t="shared" si="16"/>
        <v>45489</v>
      </c>
      <c r="S55" s="28">
        <f t="shared" si="16"/>
        <v>45490</v>
      </c>
      <c r="T55" s="28">
        <f t="shared" si="16"/>
        <v>45491</v>
      </c>
      <c r="U55" s="28">
        <f t="shared" si="16"/>
        <v>45492</v>
      </c>
      <c r="V55" s="28">
        <f t="shared" si="16"/>
        <v>45493</v>
      </c>
      <c r="W55" s="28">
        <f t="shared" si="16"/>
        <v>45494</v>
      </c>
      <c r="X55" s="28">
        <f t="shared" si="16"/>
        <v>45495</v>
      </c>
      <c r="Y55" s="28">
        <f t="shared" si="16"/>
        <v>45496</v>
      </c>
      <c r="Z55" s="28">
        <f t="shared" si="16"/>
        <v>45497</v>
      </c>
      <c r="AA55" s="28">
        <f t="shared" si="16"/>
        <v>45498</v>
      </c>
      <c r="AB55" s="28">
        <f t="shared" si="16"/>
        <v>45499</v>
      </c>
      <c r="AC55" s="28">
        <f t="shared" si="16"/>
        <v>45500</v>
      </c>
      <c r="AD55" s="28">
        <f t="shared" si="16"/>
        <v>45501</v>
      </c>
      <c r="AE55" s="28">
        <f t="shared" si="16"/>
        <v>45502</v>
      </c>
      <c r="AF55" s="28">
        <f t="shared" si="16"/>
        <v>45503</v>
      </c>
      <c r="AG55" s="28">
        <f t="shared" si="16"/>
        <v>45504</v>
      </c>
      <c r="AH55" s="29" t="s">
        <v>21</v>
      </c>
      <c r="AI55" s="30">
        <f>+COUNTIFS(C56:AG56,"土",C60:AG60,"")+COUNTIFS(C56:AG56,"日",C60:AG60,"")</f>
        <v>8</v>
      </c>
    </row>
    <row r="56" spans="2:36" s="32" customFormat="1" x14ac:dyDescent="0.15">
      <c r="B56" s="48" t="s">
        <v>5</v>
      </c>
      <c r="C56" s="78" t="str">
        <f>IFERROR(TEXT(WEEKDAY(+C55),"aaa"),"")</f>
        <v>月</v>
      </c>
      <c r="D56" s="78" t="str">
        <f t="shared" ref="D56:AG56" si="17">IFERROR(TEXT(WEEKDAY(+D55),"aaa"),"")</f>
        <v>火</v>
      </c>
      <c r="E56" s="78" t="str">
        <f t="shared" si="17"/>
        <v>水</v>
      </c>
      <c r="F56" s="78" t="str">
        <f t="shared" si="17"/>
        <v>木</v>
      </c>
      <c r="G56" s="78" t="str">
        <f t="shared" si="17"/>
        <v>金</v>
      </c>
      <c r="H56" s="78" t="str">
        <f t="shared" si="17"/>
        <v>土</v>
      </c>
      <c r="I56" s="78" t="str">
        <f t="shared" si="17"/>
        <v>日</v>
      </c>
      <c r="J56" s="78" t="str">
        <f t="shared" si="17"/>
        <v>月</v>
      </c>
      <c r="K56" s="78" t="str">
        <f t="shared" si="17"/>
        <v>火</v>
      </c>
      <c r="L56" s="78" t="str">
        <f t="shared" si="17"/>
        <v>水</v>
      </c>
      <c r="M56" s="78" t="str">
        <f t="shared" si="17"/>
        <v>木</v>
      </c>
      <c r="N56" s="78" t="str">
        <f t="shared" si="17"/>
        <v>金</v>
      </c>
      <c r="O56" s="78" t="str">
        <f t="shared" si="17"/>
        <v>土</v>
      </c>
      <c r="P56" s="78" t="str">
        <f t="shared" si="17"/>
        <v>日</v>
      </c>
      <c r="Q56" s="78" t="str">
        <f t="shared" si="17"/>
        <v>月</v>
      </c>
      <c r="R56" s="78" t="str">
        <f t="shared" si="17"/>
        <v>火</v>
      </c>
      <c r="S56" s="78" t="str">
        <f t="shared" si="17"/>
        <v>水</v>
      </c>
      <c r="T56" s="78" t="str">
        <f t="shared" si="17"/>
        <v>木</v>
      </c>
      <c r="U56" s="78" t="str">
        <f t="shared" si="17"/>
        <v>金</v>
      </c>
      <c r="V56" s="78" t="str">
        <f t="shared" si="17"/>
        <v>土</v>
      </c>
      <c r="W56" s="78" t="str">
        <f t="shared" si="17"/>
        <v>日</v>
      </c>
      <c r="X56" s="78" t="str">
        <f t="shared" si="17"/>
        <v>月</v>
      </c>
      <c r="Y56" s="78" t="str">
        <f t="shared" si="17"/>
        <v>火</v>
      </c>
      <c r="Z56" s="78" t="str">
        <f t="shared" si="17"/>
        <v>水</v>
      </c>
      <c r="AA56" s="78" t="str">
        <f t="shared" si="17"/>
        <v>木</v>
      </c>
      <c r="AB56" s="78" t="str">
        <f t="shared" si="17"/>
        <v>金</v>
      </c>
      <c r="AC56" s="78" t="str">
        <f t="shared" si="17"/>
        <v>土</v>
      </c>
      <c r="AD56" s="78" t="str">
        <f t="shared" si="17"/>
        <v>日</v>
      </c>
      <c r="AE56" s="78" t="str">
        <f t="shared" si="17"/>
        <v>月</v>
      </c>
      <c r="AF56" s="78" t="str">
        <f t="shared" si="17"/>
        <v>火</v>
      </c>
      <c r="AG56" s="78" t="str">
        <f t="shared" si="17"/>
        <v>水</v>
      </c>
      <c r="AH56" s="49" t="s">
        <v>16</v>
      </c>
      <c r="AI56" s="50">
        <f>+COUNTIF(C60:AG60,"夏休")+COUNTIF(C60:AG60,"冬休")+COUNTIF(C60:AG60,"中止")</f>
        <v>0</v>
      </c>
    </row>
    <row r="57" spans="2:36" s="32" customFormat="1" ht="13.5" customHeight="1" x14ac:dyDescent="0.15">
      <c r="B57" s="131" t="s">
        <v>8</v>
      </c>
      <c r="C57" s="134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37"/>
      <c r="AE57" s="137"/>
      <c r="AF57" s="125"/>
      <c r="AG57" s="128"/>
      <c r="AH57" s="51" t="s">
        <v>2</v>
      </c>
      <c r="AI57" s="52">
        <f>COUNT(C55:AG55)-AI56</f>
        <v>31</v>
      </c>
    </row>
    <row r="58" spans="2:36" s="32" customFormat="1" ht="13.5" customHeight="1" x14ac:dyDescent="0.15">
      <c r="B58" s="132"/>
      <c r="C58" s="135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38"/>
      <c r="AE58" s="138"/>
      <c r="AF58" s="126"/>
      <c r="AG58" s="129"/>
      <c r="AH58" s="51" t="s">
        <v>6</v>
      </c>
      <c r="AI58" s="35">
        <f>+COUNTIF(C61:AG61,"休")</f>
        <v>0</v>
      </c>
      <c r="AJ58" s="36" t="str">
        <f>IF(AI59&gt;0.285,"",IF(AI58&lt;AI55,"←計画日数が足りません",""))</f>
        <v>←計画日数が足りません</v>
      </c>
    </row>
    <row r="59" spans="2:36" s="32" customFormat="1" ht="13.5" customHeight="1" x14ac:dyDescent="0.15">
      <c r="B59" s="133"/>
      <c r="C59" s="136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39"/>
      <c r="AE59" s="139"/>
      <c r="AF59" s="127"/>
      <c r="AG59" s="130"/>
      <c r="AH59" s="51" t="s">
        <v>9</v>
      </c>
      <c r="AI59" s="53">
        <f>+AI58/AI57</f>
        <v>0</v>
      </c>
    </row>
    <row r="60" spans="2:36" s="32" customFormat="1" x14ac:dyDescent="0.15">
      <c r="B60" s="54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1" t="s">
        <v>10</v>
      </c>
      <c r="AI60" s="35">
        <f>+COUNTIF(C62:AG62,"*休")</f>
        <v>0</v>
      </c>
    </row>
    <row r="61" spans="2:36" s="32" customFormat="1" x14ac:dyDescent="0.15">
      <c r="B61" s="48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4"/>
      <c r="AH61" s="55" t="s">
        <v>4</v>
      </c>
      <c r="AI61" s="56">
        <f>+AI60/AI57</f>
        <v>0</v>
      </c>
    </row>
    <row r="62" spans="2:36" s="32" customFormat="1" x14ac:dyDescent="0.15">
      <c r="B62" s="57" t="s">
        <v>7</v>
      </c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7"/>
      <c r="AH62" s="58" t="s">
        <v>18</v>
      </c>
      <c r="AI62" s="43" t="str">
        <f>IF(AI61&gt;=0.285,"OK",IF(AI55&lt;=AI60,"OK",IF(AI55&gt;AI60,"NG")))</f>
        <v>NG</v>
      </c>
      <c r="AJ62" s="36" t="str">
        <f>IF(AI62="NG","←月単位未達成","←月単位達成")</f>
        <v>←月単位未達成</v>
      </c>
    </row>
    <row r="63" spans="2:36" hidden="1" x14ac:dyDescent="0.15">
      <c r="B63" s="21"/>
      <c r="C63" s="63" t="str">
        <f>IF($C60="","通常",C60)</f>
        <v>通常</v>
      </c>
      <c r="D63" s="63" t="str">
        <f t="shared" ref="D63:AG63" si="18">IF(D60="","通常",D60)</f>
        <v>通常</v>
      </c>
      <c r="E63" s="63" t="str">
        <f t="shared" si="18"/>
        <v>通常</v>
      </c>
      <c r="F63" s="63" t="str">
        <f t="shared" si="18"/>
        <v>通常</v>
      </c>
      <c r="G63" s="63" t="str">
        <f t="shared" si="18"/>
        <v>通常</v>
      </c>
      <c r="H63" s="63" t="str">
        <f t="shared" si="18"/>
        <v>通常</v>
      </c>
      <c r="I63" s="63" t="str">
        <f t="shared" si="18"/>
        <v>通常</v>
      </c>
      <c r="J63" s="63" t="str">
        <f t="shared" si="18"/>
        <v>通常</v>
      </c>
      <c r="K63" s="63" t="str">
        <f t="shared" si="18"/>
        <v>通常</v>
      </c>
      <c r="L63" s="63" t="str">
        <f t="shared" si="18"/>
        <v>通常</v>
      </c>
      <c r="M63" s="63" t="str">
        <f t="shared" si="18"/>
        <v>通常</v>
      </c>
      <c r="N63" s="63" t="str">
        <f t="shared" si="18"/>
        <v>通常</v>
      </c>
      <c r="O63" s="63" t="str">
        <f t="shared" si="18"/>
        <v>通常</v>
      </c>
      <c r="P63" s="63" t="str">
        <f t="shared" si="18"/>
        <v>通常</v>
      </c>
      <c r="Q63" s="63" t="str">
        <f t="shared" si="18"/>
        <v>通常</v>
      </c>
      <c r="R63" s="63" t="str">
        <f t="shared" si="18"/>
        <v>通常</v>
      </c>
      <c r="S63" s="63" t="str">
        <f t="shared" si="18"/>
        <v>通常</v>
      </c>
      <c r="T63" s="63" t="str">
        <f t="shared" si="18"/>
        <v>通常</v>
      </c>
      <c r="U63" s="63" t="str">
        <f t="shared" si="18"/>
        <v>通常</v>
      </c>
      <c r="V63" s="63" t="str">
        <f t="shared" si="18"/>
        <v>通常</v>
      </c>
      <c r="W63" s="63" t="str">
        <f t="shared" si="18"/>
        <v>通常</v>
      </c>
      <c r="X63" s="63" t="str">
        <f t="shared" si="18"/>
        <v>通常</v>
      </c>
      <c r="Y63" s="63" t="str">
        <f t="shared" si="18"/>
        <v>通常</v>
      </c>
      <c r="Z63" s="63" t="str">
        <f t="shared" si="18"/>
        <v>通常</v>
      </c>
      <c r="AA63" s="63" t="str">
        <f t="shared" si="18"/>
        <v>通常</v>
      </c>
      <c r="AB63" s="63" t="str">
        <f t="shared" si="18"/>
        <v>通常</v>
      </c>
      <c r="AC63" s="63" t="str">
        <f t="shared" si="18"/>
        <v>通常</v>
      </c>
      <c r="AD63" s="63" t="str">
        <f t="shared" si="18"/>
        <v>通常</v>
      </c>
      <c r="AE63" s="63" t="str">
        <f t="shared" si="18"/>
        <v>通常</v>
      </c>
      <c r="AF63" s="63" t="str">
        <f t="shared" si="18"/>
        <v>通常</v>
      </c>
      <c r="AG63" s="63" t="str">
        <f t="shared" si="18"/>
        <v>通常</v>
      </c>
      <c r="AH63" s="61"/>
      <c r="AI63" s="62"/>
      <c r="AJ63" s="36"/>
    </row>
    <row r="64" spans="2:36" hidden="1" x14ac:dyDescent="0.15">
      <c r="B64" s="21"/>
      <c r="C64" s="63" t="str">
        <f>IF(C60="","通常実績",C60)</f>
        <v>通常実績</v>
      </c>
      <c r="D64" s="63" t="str">
        <f t="shared" ref="D64:AG64" si="19">IF(D60="","通常実績",D60)</f>
        <v>通常実績</v>
      </c>
      <c r="E64" s="63" t="str">
        <f t="shared" si="19"/>
        <v>通常実績</v>
      </c>
      <c r="F64" s="63" t="str">
        <f t="shared" si="19"/>
        <v>通常実績</v>
      </c>
      <c r="G64" s="63" t="str">
        <f t="shared" si="19"/>
        <v>通常実績</v>
      </c>
      <c r="H64" s="63" t="str">
        <f t="shared" si="19"/>
        <v>通常実績</v>
      </c>
      <c r="I64" s="63" t="str">
        <f t="shared" si="19"/>
        <v>通常実績</v>
      </c>
      <c r="J64" s="63" t="str">
        <f t="shared" si="19"/>
        <v>通常実績</v>
      </c>
      <c r="K64" s="63" t="str">
        <f t="shared" si="19"/>
        <v>通常実績</v>
      </c>
      <c r="L64" s="63" t="str">
        <f t="shared" si="19"/>
        <v>通常実績</v>
      </c>
      <c r="M64" s="63" t="str">
        <f t="shared" si="19"/>
        <v>通常実績</v>
      </c>
      <c r="N64" s="63" t="str">
        <f t="shared" si="19"/>
        <v>通常実績</v>
      </c>
      <c r="O64" s="63" t="str">
        <f t="shared" si="19"/>
        <v>通常実績</v>
      </c>
      <c r="P64" s="63" t="str">
        <f t="shared" si="19"/>
        <v>通常実績</v>
      </c>
      <c r="Q64" s="63" t="str">
        <f t="shared" si="19"/>
        <v>通常実績</v>
      </c>
      <c r="R64" s="63" t="str">
        <f t="shared" si="19"/>
        <v>通常実績</v>
      </c>
      <c r="S64" s="63" t="str">
        <f t="shared" si="19"/>
        <v>通常実績</v>
      </c>
      <c r="T64" s="63" t="str">
        <f t="shared" si="19"/>
        <v>通常実績</v>
      </c>
      <c r="U64" s="63" t="str">
        <f t="shared" si="19"/>
        <v>通常実績</v>
      </c>
      <c r="V64" s="63" t="str">
        <f t="shared" si="19"/>
        <v>通常実績</v>
      </c>
      <c r="W64" s="63" t="str">
        <f t="shared" si="19"/>
        <v>通常実績</v>
      </c>
      <c r="X64" s="63" t="str">
        <f t="shared" si="19"/>
        <v>通常実績</v>
      </c>
      <c r="Y64" s="63" t="str">
        <f t="shared" si="19"/>
        <v>通常実績</v>
      </c>
      <c r="Z64" s="63" t="str">
        <f t="shared" si="19"/>
        <v>通常実績</v>
      </c>
      <c r="AA64" s="63" t="str">
        <f t="shared" si="19"/>
        <v>通常実績</v>
      </c>
      <c r="AB64" s="63" t="str">
        <f t="shared" si="19"/>
        <v>通常実績</v>
      </c>
      <c r="AC64" s="63" t="str">
        <f t="shared" si="19"/>
        <v>通常実績</v>
      </c>
      <c r="AD64" s="63" t="str">
        <f t="shared" si="19"/>
        <v>通常実績</v>
      </c>
      <c r="AE64" s="63" t="str">
        <f t="shared" si="19"/>
        <v>通常実績</v>
      </c>
      <c r="AF64" s="63" t="str">
        <f t="shared" si="19"/>
        <v>通常実績</v>
      </c>
      <c r="AG64" s="63" t="str">
        <f t="shared" si="19"/>
        <v>通常実績</v>
      </c>
      <c r="AH64" s="61"/>
      <c r="AI64" s="62"/>
      <c r="AJ64" s="36"/>
    </row>
    <row r="65" spans="2:36" s="32" customFormat="1" x14ac:dyDescent="0.15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I65" s="59"/>
    </row>
    <row r="66" spans="2:36" hidden="1" x14ac:dyDescent="0.15">
      <c r="C66" s="7">
        <f>YEAR(C69)</f>
        <v>2024</v>
      </c>
      <c r="D66" s="7">
        <f>MONTH(C69)</f>
        <v>8</v>
      </c>
    </row>
    <row r="67" spans="2:36" x14ac:dyDescent="0.15">
      <c r="B67" s="11" t="s">
        <v>19</v>
      </c>
      <c r="C67" s="140">
        <f>C69</f>
        <v>45505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8"/>
    </row>
    <row r="68" spans="2:36" hidden="1" x14ac:dyDescent="0.15">
      <c r="B68" s="44"/>
      <c r="C68" s="28">
        <f>DATE($C66,$D66,1)</f>
        <v>45505</v>
      </c>
      <c r="D68" s="28">
        <f>C68+1</f>
        <v>45506</v>
      </c>
      <c r="E68" s="28">
        <f t="shared" ref="E68:AG68" si="20">D68+1</f>
        <v>45507</v>
      </c>
      <c r="F68" s="28">
        <f t="shared" si="20"/>
        <v>45508</v>
      </c>
      <c r="G68" s="28">
        <f t="shared" si="20"/>
        <v>45509</v>
      </c>
      <c r="H68" s="28">
        <f t="shared" si="20"/>
        <v>45510</v>
      </c>
      <c r="I68" s="28">
        <f t="shared" si="20"/>
        <v>45511</v>
      </c>
      <c r="J68" s="28">
        <f t="shared" si="20"/>
        <v>45512</v>
      </c>
      <c r="K68" s="28">
        <f t="shared" si="20"/>
        <v>45513</v>
      </c>
      <c r="L68" s="28">
        <f t="shared" si="20"/>
        <v>45514</v>
      </c>
      <c r="M68" s="28">
        <f t="shared" si="20"/>
        <v>45515</v>
      </c>
      <c r="N68" s="28">
        <f t="shared" si="20"/>
        <v>45516</v>
      </c>
      <c r="O68" s="28">
        <f t="shared" si="20"/>
        <v>45517</v>
      </c>
      <c r="P68" s="28">
        <f t="shared" si="20"/>
        <v>45518</v>
      </c>
      <c r="Q68" s="28">
        <f t="shared" si="20"/>
        <v>45519</v>
      </c>
      <c r="R68" s="28">
        <f t="shared" si="20"/>
        <v>45520</v>
      </c>
      <c r="S68" s="28">
        <f t="shared" si="20"/>
        <v>45521</v>
      </c>
      <c r="T68" s="28">
        <f t="shared" si="20"/>
        <v>45522</v>
      </c>
      <c r="U68" s="28">
        <f t="shared" si="20"/>
        <v>45523</v>
      </c>
      <c r="V68" s="28">
        <f t="shared" si="20"/>
        <v>45524</v>
      </c>
      <c r="W68" s="28">
        <f t="shared" si="20"/>
        <v>45525</v>
      </c>
      <c r="X68" s="28">
        <f t="shared" si="20"/>
        <v>45526</v>
      </c>
      <c r="Y68" s="28">
        <f t="shared" si="20"/>
        <v>45527</v>
      </c>
      <c r="Z68" s="28">
        <f t="shared" si="20"/>
        <v>45528</v>
      </c>
      <c r="AA68" s="28">
        <f t="shared" si="20"/>
        <v>45529</v>
      </c>
      <c r="AB68" s="28">
        <f t="shared" si="20"/>
        <v>45530</v>
      </c>
      <c r="AC68" s="28">
        <f t="shared" si="20"/>
        <v>45531</v>
      </c>
      <c r="AD68" s="28">
        <f t="shared" si="20"/>
        <v>45532</v>
      </c>
      <c r="AE68" s="28">
        <f t="shared" si="20"/>
        <v>45533</v>
      </c>
      <c r="AF68" s="28">
        <f t="shared" si="20"/>
        <v>45534</v>
      </c>
      <c r="AG68" s="28">
        <f t="shared" si="20"/>
        <v>45535</v>
      </c>
      <c r="AH68" s="45"/>
      <c r="AI68" s="46"/>
    </row>
    <row r="69" spans="2:36" x14ac:dyDescent="0.15">
      <c r="B69" s="26" t="s">
        <v>20</v>
      </c>
      <c r="C69" s="47">
        <f>IF(EDATE(C54,1)&gt;$G$8,"",EDATE(C54,1))</f>
        <v>45505</v>
      </c>
      <c r="D69" s="28">
        <f>IF(D68&gt;$G$8,"",IF(C69=EOMONTH(DATE($C66,$D66,1),0),"",IF(C69="","",C69+1)))</f>
        <v>45506</v>
      </c>
      <c r="E69" s="28">
        <f t="shared" ref="E69:AG69" si="21">IF(E68&gt;$G$8,"",IF(D69=EOMONTH(DATE($C66,$D66,1),0),"",IF(D69="","",D69+1)))</f>
        <v>45507</v>
      </c>
      <c r="F69" s="28">
        <f t="shared" si="21"/>
        <v>45508</v>
      </c>
      <c r="G69" s="28">
        <f t="shared" si="21"/>
        <v>45509</v>
      </c>
      <c r="H69" s="28">
        <f t="shared" si="21"/>
        <v>45510</v>
      </c>
      <c r="I69" s="28">
        <f t="shared" si="21"/>
        <v>45511</v>
      </c>
      <c r="J69" s="28">
        <f t="shared" si="21"/>
        <v>45512</v>
      </c>
      <c r="K69" s="28">
        <f t="shared" si="21"/>
        <v>45513</v>
      </c>
      <c r="L69" s="28">
        <f t="shared" si="21"/>
        <v>45514</v>
      </c>
      <c r="M69" s="28">
        <f t="shared" si="21"/>
        <v>45515</v>
      </c>
      <c r="N69" s="28">
        <f t="shared" si="21"/>
        <v>45516</v>
      </c>
      <c r="O69" s="28">
        <f t="shared" si="21"/>
        <v>45517</v>
      </c>
      <c r="P69" s="28">
        <f t="shared" si="21"/>
        <v>45518</v>
      </c>
      <c r="Q69" s="28">
        <f t="shared" si="21"/>
        <v>45519</v>
      </c>
      <c r="R69" s="28">
        <f t="shared" si="21"/>
        <v>45520</v>
      </c>
      <c r="S69" s="28">
        <f t="shared" si="21"/>
        <v>45521</v>
      </c>
      <c r="T69" s="28">
        <f t="shared" si="21"/>
        <v>45522</v>
      </c>
      <c r="U69" s="28">
        <f t="shared" si="21"/>
        <v>45523</v>
      </c>
      <c r="V69" s="28">
        <f t="shared" si="21"/>
        <v>45524</v>
      </c>
      <c r="W69" s="28">
        <f t="shared" si="21"/>
        <v>45525</v>
      </c>
      <c r="X69" s="28">
        <f t="shared" si="21"/>
        <v>45526</v>
      </c>
      <c r="Y69" s="28">
        <f t="shared" si="21"/>
        <v>45527</v>
      </c>
      <c r="Z69" s="28">
        <f t="shared" si="21"/>
        <v>45528</v>
      </c>
      <c r="AA69" s="28">
        <f t="shared" si="21"/>
        <v>45529</v>
      </c>
      <c r="AB69" s="28">
        <f t="shared" si="21"/>
        <v>45530</v>
      </c>
      <c r="AC69" s="28">
        <f t="shared" si="21"/>
        <v>45531</v>
      </c>
      <c r="AD69" s="28">
        <f t="shared" si="21"/>
        <v>45532</v>
      </c>
      <c r="AE69" s="28">
        <f t="shared" si="21"/>
        <v>45533</v>
      </c>
      <c r="AF69" s="28">
        <f t="shared" si="21"/>
        <v>45534</v>
      </c>
      <c r="AG69" s="28">
        <f t="shared" si="21"/>
        <v>45535</v>
      </c>
      <c r="AH69" s="29" t="s">
        <v>21</v>
      </c>
      <c r="AI69" s="30">
        <f>+COUNTIFS(C70:AG70,"土",C74:AG74,"")+COUNTIFS(C70:AG70,"日",C74:AG74,"")</f>
        <v>9</v>
      </c>
    </row>
    <row r="70" spans="2:36" s="32" customFormat="1" x14ac:dyDescent="0.15">
      <c r="B70" s="48" t="s">
        <v>5</v>
      </c>
      <c r="C70" s="78" t="str">
        <f>IFERROR(TEXT(WEEKDAY(+C69),"aaa"),"")</f>
        <v>木</v>
      </c>
      <c r="D70" s="78" t="str">
        <f t="shared" ref="D70:AG70" si="22">IFERROR(TEXT(WEEKDAY(+D69),"aaa"),"")</f>
        <v>金</v>
      </c>
      <c r="E70" s="78" t="str">
        <f t="shared" si="22"/>
        <v>土</v>
      </c>
      <c r="F70" s="78" t="str">
        <f t="shared" si="22"/>
        <v>日</v>
      </c>
      <c r="G70" s="78" t="str">
        <f t="shared" si="22"/>
        <v>月</v>
      </c>
      <c r="H70" s="78" t="str">
        <f t="shared" si="22"/>
        <v>火</v>
      </c>
      <c r="I70" s="78" t="str">
        <f t="shared" si="22"/>
        <v>水</v>
      </c>
      <c r="J70" s="78" t="str">
        <f t="shared" si="22"/>
        <v>木</v>
      </c>
      <c r="K70" s="78" t="str">
        <f t="shared" si="22"/>
        <v>金</v>
      </c>
      <c r="L70" s="78" t="str">
        <f t="shared" si="22"/>
        <v>土</v>
      </c>
      <c r="M70" s="78" t="str">
        <f t="shared" si="22"/>
        <v>日</v>
      </c>
      <c r="N70" s="78" t="str">
        <f t="shared" si="22"/>
        <v>月</v>
      </c>
      <c r="O70" s="78" t="str">
        <f t="shared" si="22"/>
        <v>火</v>
      </c>
      <c r="P70" s="78" t="str">
        <f t="shared" si="22"/>
        <v>水</v>
      </c>
      <c r="Q70" s="78" t="str">
        <f t="shared" si="22"/>
        <v>木</v>
      </c>
      <c r="R70" s="78" t="str">
        <f t="shared" si="22"/>
        <v>金</v>
      </c>
      <c r="S70" s="78" t="str">
        <f t="shared" si="22"/>
        <v>土</v>
      </c>
      <c r="T70" s="78" t="str">
        <f t="shared" si="22"/>
        <v>日</v>
      </c>
      <c r="U70" s="78" t="str">
        <f t="shared" si="22"/>
        <v>月</v>
      </c>
      <c r="V70" s="78" t="str">
        <f t="shared" si="22"/>
        <v>火</v>
      </c>
      <c r="W70" s="78" t="str">
        <f t="shared" si="22"/>
        <v>水</v>
      </c>
      <c r="X70" s="78" t="str">
        <f t="shared" si="22"/>
        <v>木</v>
      </c>
      <c r="Y70" s="78" t="str">
        <f t="shared" si="22"/>
        <v>金</v>
      </c>
      <c r="Z70" s="78" t="str">
        <f t="shared" si="22"/>
        <v>土</v>
      </c>
      <c r="AA70" s="78" t="str">
        <f t="shared" si="22"/>
        <v>日</v>
      </c>
      <c r="AB70" s="78" t="str">
        <f t="shared" si="22"/>
        <v>月</v>
      </c>
      <c r="AC70" s="78" t="str">
        <f t="shared" si="22"/>
        <v>火</v>
      </c>
      <c r="AD70" s="78" t="str">
        <f t="shared" si="22"/>
        <v>水</v>
      </c>
      <c r="AE70" s="78" t="str">
        <f t="shared" si="22"/>
        <v>木</v>
      </c>
      <c r="AF70" s="78" t="str">
        <f t="shared" si="22"/>
        <v>金</v>
      </c>
      <c r="AG70" s="78" t="str">
        <f t="shared" si="22"/>
        <v>土</v>
      </c>
      <c r="AH70" s="49" t="s">
        <v>16</v>
      </c>
      <c r="AI70" s="50">
        <f>+COUNTIF(C74:AG74,"夏休")+COUNTIF(C74:AG74,"冬休")+COUNTIF(C74:AG74,"中止")</f>
        <v>0</v>
      </c>
    </row>
    <row r="71" spans="2:36" s="32" customFormat="1" ht="13.5" customHeight="1" x14ac:dyDescent="0.15">
      <c r="B71" s="131" t="s">
        <v>8</v>
      </c>
      <c r="C71" s="134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37"/>
      <c r="AE71" s="137"/>
      <c r="AF71" s="125"/>
      <c r="AG71" s="128"/>
      <c r="AH71" s="51" t="s">
        <v>2</v>
      </c>
      <c r="AI71" s="52">
        <f>COUNT(C69:AG69)-AI70</f>
        <v>31</v>
      </c>
    </row>
    <row r="72" spans="2:36" s="32" customFormat="1" ht="13.5" customHeight="1" x14ac:dyDescent="0.15">
      <c r="B72" s="132"/>
      <c r="C72" s="135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38"/>
      <c r="AE72" s="138"/>
      <c r="AF72" s="126"/>
      <c r="AG72" s="129"/>
      <c r="AH72" s="51" t="s">
        <v>6</v>
      </c>
      <c r="AI72" s="35">
        <f>+COUNTIF(C75:AG75,"休")</f>
        <v>0</v>
      </c>
      <c r="AJ72" s="36" t="str">
        <f>IF(AI73&gt;0.285,"",IF(AI72&lt;AI69,"←計画日数が足りません",""))</f>
        <v>←計画日数が足りません</v>
      </c>
    </row>
    <row r="73" spans="2:36" s="32" customFormat="1" ht="13.5" customHeight="1" x14ac:dyDescent="0.15">
      <c r="B73" s="133"/>
      <c r="C73" s="136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39"/>
      <c r="AE73" s="139"/>
      <c r="AF73" s="127"/>
      <c r="AG73" s="130"/>
      <c r="AH73" s="51" t="s">
        <v>9</v>
      </c>
      <c r="AI73" s="53">
        <f>+AI72/AI71</f>
        <v>0</v>
      </c>
    </row>
    <row r="74" spans="2:36" s="32" customFormat="1" x14ac:dyDescent="0.15">
      <c r="B74" s="54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1" t="s">
        <v>10</v>
      </c>
      <c r="AI74" s="35">
        <f>+COUNTIF(C76:AG76,"*休")</f>
        <v>0</v>
      </c>
    </row>
    <row r="75" spans="2:36" s="32" customFormat="1" x14ac:dyDescent="0.15">
      <c r="B75" s="48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4"/>
      <c r="AH75" s="55" t="s">
        <v>4</v>
      </c>
      <c r="AI75" s="56">
        <f>+AI74/AI71</f>
        <v>0</v>
      </c>
    </row>
    <row r="76" spans="2:36" s="32" customFormat="1" x14ac:dyDescent="0.15">
      <c r="B76" s="57" t="s">
        <v>7</v>
      </c>
      <c r="C76" s="65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7"/>
      <c r="AH76" s="58" t="s">
        <v>18</v>
      </c>
      <c r="AI76" s="43" t="str">
        <f>IF(AI75&gt;=0.285,"OK",IF(AI69&lt;=AI74,"OK",IF(AI69&gt;AI74,"NG")))</f>
        <v>NG</v>
      </c>
      <c r="AJ76" s="36" t="str">
        <f>IF(AI76="NG","←月単位未達成","←月単位達成")</f>
        <v>←月単位未達成</v>
      </c>
    </row>
    <row r="77" spans="2:36" hidden="1" x14ac:dyDescent="0.15">
      <c r="B77" s="21"/>
      <c r="C77" s="63" t="str">
        <f>IF($C74="","通常",C74)</f>
        <v>通常</v>
      </c>
      <c r="D77" s="63" t="str">
        <f t="shared" ref="D77:AG77" si="23">IF(D74="","通常",D74)</f>
        <v>通常</v>
      </c>
      <c r="E77" s="63" t="str">
        <f t="shared" si="23"/>
        <v>通常</v>
      </c>
      <c r="F77" s="63" t="str">
        <f t="shared" si="23"/>
        <v>通常</v>
      </c>
      <c r="G77" s="63" t="str">
        <f t="shared" si="23"/>
        <v>通常</v>
      </c>
      <c r="H77" s="63" t="str">
        <f t="shared" si="23"/>
        <v>通常</v>
      </c>
      <c r="I77" s="63" t="str">
        <f t="shared" si="23"/>
        <v>通常</v>
      </c>
      <c r="J77" s="63" t="str">
        <f t="shared" si="23"/>
        <v>通常</v>
      </c>
      <c r="K77" s="63" t="str">
        <f t="shared" si="23"/>
        <v>通常</v>
      </c>
      <c r="L77" s="63" t="str">
        <f t="shared" si="23"/>
        <v>通常</v>
      </c>
      <c r="M77" s="63" t="str">
        <f t="shared" si="23"/>
        <v>通常</v>
      </c>
      <c r="N77" s="63" t="str">
        <f t="shared" si="23"/>
        <v>通常</v>
      </c>
      <c r="O77" s="63" t="str">
        <f t="shared" si="23"/>
        <v>通常</v>
      </c>
      <c r="P77" s="63" t="str">
        <f t="shared" si="23"/>
        <v>通常</v>
      </c>
      <c r="Q77" s="63" t="str">
        <f t="shared" si="23"/>
        <v>通常</v>
      </c>
      <c r="R77" s="63" t="str">
        <f t="shared" si="23"/>
        <v>通常</v>
      </c>
      <c r="S77" s="63" t="str">
        <f t="shared" si="23"/>
        <v>通常</v>
      </c>
      <c r="T77" s="63" t="str">
        <f t="shared" si="23"/>
        <v>通常</v>
      </c>
      <c r="U77" s="63" t="str">
        <f t="shared" si="23"/>
        <v>通常</v>
      </c>
      <c r="V77" s="63" t="str">
        <f t="shared" si="23"/>
        <v>通常</v>
      </c>
      <c r="W77" s="63" t="str">
        <f t="shared" si="23"/>
        <v>通常</v>
      </c>
      <c r="X77" s="63" t="str">
        <f t="shared" si="23"/>
        <v>通常</v>
      </c>
      <c r="Y77" s="63" t="str">
        <f t="shared" si="23"/>
        <v>通常</v>
      </c>
      <c r="Z77" s="63" t="str">
        <f t="shared" si="23"/>
        <v>通常</v>
      </c>
      <c r="AA77" s="63" t="str">
        <f t="shared" si="23"/>
        <v>通常</v>
      </c>
      <c r="AB77" s="63" t="str">
        <f t="shared" si="23"/>
        <v>通常</v>
      </c>
      <c r="AC77" s="63" t="str">
        <f t="shared" si="23"/>
        <v>通常</v>
      </c>
      <c r="AD77" s="63" t="str">
        <f t="shared" si="23"/>
        <v>通常</v>
      </c>
      <c r="AE77" s="63" t="str">
        <f t="shared" si="23"/>
        <v>通常</v>
      </c>
      <c r="AF77" s="63" t="str">
        <f t="shared" si="23"/>
        <v>通常</v>
      </c>
      <c r="AG77" s="63" t="str">
        <f t="shared" si="23"/>
        <v>通常</v>
      </c>
      <c r="AH77" s="61"/>
      <c r="AI77" s="62"/>
      <c r="AJ77" s="36"/>
    </row>
    <row r="78" spans="2:36" hidden="1" x14ac:dyDescent="0.15">
      <c r="B78" s="21"/>
      <c r="C78" s="63" t="str">
        <f>IF(C74="","通常実績",C74)</f>
        <v>通常実績</v>
      </c>
      <c r="D78" s="63" t="str">
        <f t="shared" ref="D78:AG78" si="24">IF(D74="","通常実績",D74)</f>
        <v>通常実績</v>
      </c>
      <c r="E78" s="63" t="str">
        <f t="shared" si="24"/>
        <v>通常実績</v>
      </c>
      <c r="F78" s="63" t="str">
        <f t="shared" si="24"/>
        <v>通常実績</v>
      </c>
      <c r="G78" s="63" t="str">
        <f t="shared" si="24"/>
        <v>通常実績</v>
      </c>
      <c r="H78" s="63" t="str">
        <f t="shared" si="24"/>
        <v>通常実績</v>
      </c>
      <c r="I78" s="63" t="str">
        <f t="shared" si="24"/>
        <v>通常実績</v>
      </c>
      <c r="J78" s="63" t="str">
        <f t="shared" si="24"/>
        <v>通常実績</v>
      </c>
      <c r="K78" s="63" t="str">
        <f t="shared" si="24"/>
        <v>通常実績</v>
      </c>
      <c r="L78" s="63" t="str">
        <f t="shared" si="24"/>
        <v>通常実績</v>
      </c>
      <c r="M78" s="63" t="str">
        <f t="shared" si="24"/>
        <v>通常実績</v>
      </c>
      <c r="N78" s="63" t="str">
        <f t="shared" si="24"/>
        <v>通常実績</v>
      </c>
      <c r="O78" s="63" t="str">
        <f t="shared" si="24"/>
        <v>通常実績</v>
      </c>
      <c r="P78" s="63" t="str">
        <f t="shared" si="24"/>
        <v>通常実績</v>
      </c>
      <c r="Q78" s="63" t="str">
        <f t="shared" si="24"/>
        <v>通常実績</v>
      </c>
      <c r="R78" s="63" t="str">
        <f t="shared" si="24"/>
        <v>通常実績</v>
      </c>
      <c r="S78" s="63" t="str">
        <f t="shared" si="24"/>
        <v>通常実績</v>
      </c>
      <c r="T78" s="63" t="str">
        <f t="shared" si="24"/>
        <v>通常実績</v>
      </c>
      <c r="U78" s="63" t="str">
        <f t="shared" si="24"/>
        <v>通常実績</v>
      </c>
      <c r="V78" s="63" t="str">
        <f t="shared" si="24"/>
        <v>通常実績</v>
      </c>
      <c r="W78" s="63" t="str">
        <f t="shared" si="24"/>
        <v>通常実績</v>
      </c>
      <c r="X78" s="63" t="str">
        <f t="shared" si="24"/>
        <v>通常実績</v>
      </c>
      <c r="Y78" s="63" t="str">
        <f t="shared" si="24"/>
        <v>通常実績</v>
      </c>
      <c r="Z78" s="63" t="str">
        <f t="shared" si="24"/>
        <v>通常実績</v>
      </c>
      <c r="AA78" s="63" t="str">
        <f t="shared" si="24"/>
        <v>通常実績</v>
      </c>
      <c r="AB78" s="63" t="str">
        <f t="shared" si="24"/>
        <v>通常実績</v>
      </c>
      <c r="AC78" s="63" t="str">
        <f t="shared" si="24"/>
        <v>通常実績</v>
      </c>
      <c r="AD78" s="63" t="str">
        <f t="shared" si="24"/>
        <v>通常実績</v>
      </c>
      <c r="AE78" s="63" t="str">
        <f t="shared" si="24"/>
        <v>通常実績</v>
      </c>
      <c r="AF78" s="63" t="str">
        <f t="shared" si="24"/>
        <v>通常実績</v>
      </c>
      <c r="AG78" s="63" t="str">
        <f t="shared" si="24"/>
        <v>通常実績</v>
      </c>
      <c r="AH78" s="61"/>
      <c r="AI78" s="62"/>
      <c r="AJ78" s="36"/>
    </row>
    <row r="79" spans="2:36" s="32" customFormat="1" x14ac:dyDescent="0.15"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I79" s="59"/>
    </row>
    <row r="80" spans="2:36" hidden="1" x14ac:dyDescent="0.15">
      <c r="C80" s="7">
        <f>YEAR(C83)</f>
        <v>2024</v>
      </c>
      <c r="D80" s="7">
        <f>MONTH(C83)</f>
        <v>9</v>
      </c>
    </row>
    <row r="81" spans="2:36" x14ac:dyDescent="0.15">
      <c r="B81" s="11" t="s">
        <v>19</v>
      </c>
      <c r="C81" s="140">
        <f>C83</f>
        <v>45536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8"/>
    </row>
    <row r="82" spans="2:36" hidden="1" x14ac:dyDescent="0.15">
      <c r="B82" s="44"/>
      <c r="C82" s="28">
        <f>DATE($C80,$D80,1)</f>
        <v>45536</v>
      </c>
      <c r="D82" s="28">
        <f>C82+1</f>
        <v>45537</v>
      </c>
      <c r="E82" s="28">
        <f t="shared" ref="E82:AG82" si="25">D82+1</f>
        <v>45538</v>
      </c>
      <c r="F82" s="28">
        <f t="shared" si="25"/>
        <v>45539</v>
      </c>
      <c r="G82" s="28">
        <f t="shared" si="25"/>
        <v>45540</v>
      </c>
      <c r="H82" s="28">
        <f t="shared" si="25"/>
        <v>45541</v>
      </c>
      <c r="I82" s="28">
        <f t="shared" si="25"/>
        <v>45542</v>
      </c>
      <c r="J82" s="28">
        <f t="shared" si="25"/>
        <v>45543</v>
      </c>
      <c r="K82" s="28">
        <f t="shared" si="25"/>
        <v>45544</v>
      </c>
      <c r="L82" s="28">
        <f t="shared" si="25"/>
        <v>45545</v>
      </c>
      <c r="M82" s="28">
        <f t="shared" si="25"/>
        <v>45546</v>
      </c>
      <c r="N82" s="28">
        <f t="shared" si="25"/>
        <v>45547</v>
      </c>
      <c r="O82" s="28">
        <f t="shared" si="25"/>
        <v>45548</v>
      </c>
      <c r="P82" s="28">
        <f t="shared" si="25"/>
        <v>45549</v>
      </c>
      <c r="Q82" s="28">
        <f t="shared" si="25"/>
        <v>45550</v>
      </c>
      <c r="R82" s="28">
        <f t="shared" si="25"/>
        <v>45551</v>
      </c>
      <c r="S82" s="28">
        <f t="shared" si="25"/>
        <v>45552</v>
      </c>
      <c r="T82" s="28">
        <f t="shared" si="25"/>
        <v>45553</v>
      </c>
      <c r="U82" s="28">
        <f t="shared" si="25"/>
        <v>45554</v>
      </c>
      <c r="V82" s="28">
        <f t="shared" si="25"/>
        <v>45555</v>
      </c>
      <c r="W82" s="28">
        <f t="shared" si="25"/>
        <v>45556</v>
      </c>
      <c r="X82" s="28">
        <f t="shared" si="25"/>
        <v>45557</v>
      </c>
      <c r="Y82" s="28">
        <f t="shared" si="25"/>
        <v>45558</v>
      </c>
      <c r="Z82" s="28">
        <f t="shared" si="25"/>
        <v>45559</v>
      </c>
      <c r="AA82" s="28">
        <f t="shared" si="25"/>
        <v>45560</v>
      </c>
      <c r="AB82" s="28">
        <f t="shared" si="25"/>
        <v>45561</v>
      </c>
      <c r="AC82" s="28">
        <f t="shared" si="25"/>
        <v>45562</v>
      </c>
      <c r="AD82" s="28">
        <f t="shared" si="25"/>
        <v>45563</v>
      </c>
      <c r="AE82" s="28">
        <f t="shared" si="25"/>
        <v>45564</v>
      </c>
      <c r="AF82" s="28">
        <f t="shared" si="25"/>
        <v>45565</v>
      </c>
      <c r="AG82" s="28">
        <f t="shared" si="25"/>
        <v>45566</v>
      </c>
      <c r="AH82" s="45"/>
      <c r="AI82" s="46"/>
    </row>
    <row r="83" spans="2:36" x14ac:dyDescent="0.15">
      <c r="B83" s="26" t="s">
        <v>20</v>
      </c>
      <c r="C83" s="47">
        <f>IF(EDATE(C68,1)&gt;$G$8,"",EDATE(C68,1))</f>
        <v>45536</v>
      </c>
      <c r="D83" s="28">
        <f>IF(D82&gt;$G$8,"",IF(C83=EOMONTH(DATE($C80,$D80,1),0),"",IF(C83="","",C83+1)))</f>
        <v>45537</v>
      </c>
      <c r="E83" s="28">
        <f t="shared" ref="E83:AG83" si="26">IF(E82&gt;$G$8,"",IF(D83=EOMONTH(DATE($C80,$D80,1),0),"",IF(D83="","",D83+1)))</f>
        <v>45538</v>
      </c>
      <c r="F83" s="28">
        <f t="shared" si="26"/>
        <v>45539</v>
      </c>
      <c r="G83" s="28">
        <f t="shared" si="26"/>
        <v>45540</v>
      </c>
      <c r="H83" s="28">
        <f t="shared" si="26"/>
        <v>45541</v>
      </c>
      <c r="I83" s="28">
        <f t="shared" si="26"/>
        <v>45542</v>
      </c>
      <c r="J83" s="28">
        <f t="shared" si="26"/>
        <v>45543</v>
      </c>
      <c r="K83" s="28">
        <f t="shared" si="26"/>
        <v>45544</v>
      </c>
      <c r="L83" s="28">
        <f t="shared" si="26"/>
        <v>45545</v>
      </c>
      <c r="M83" s="28">
        <f t="shared" si="26"/>
        <v>45546</v>
      </c>
      <c r="N83" s="28">
        <f t="shared" si="26"/>
        <v>45547</v>
      </c>
      <c r="O83" s="28">
        <f t="shared" si="26"/>
        <v>45548</v>
      </c>
      <c r="P83" s="28">
        <f t="shared" si="26"/>
        <v>45549</v>
      </c>
      <c r="Q83" s="28">
        <f t="shared" si="26"/>
        <v>45550</v>
      </c>
      <c r="R83" s="28">
        <f t="shared" si="26"/>
        <v>45551</v>
      </c>
      <c r="S83" s="28">
        <f t="shared" si="26"/>
        <v>45552</v>
      </c>
      <c r="T83" s="28">
        <f t="shared" si="26"/>
        <v>45553</v>
      </c>
      <c r="U83" s="28">
        <f t="shared" si="26"/>
        <v>45554</v>
      </c>
      <c r="V83" s="28">
        <f t="shared" si="26"/>
        <v>45555</v>
      </c>
      <c r="W83" s="28">
        <f t="shared" si="26"/>
        <v>45556</v>
      </c>
      <c r="X83" s="28">
        <f t="shared" si="26"/>
        <v>45557</v>
      </c>
      <c r="Y83" s="28">
        <f t="shared" si="26"/>
        <v>45558</v>
      </c>
      <c r="Z83" s="28">
        <f t="shared" si="26"/>
        <v>45559</v>
      </c>
      <c r="AA83" s="28">
        <f t="shared" si="26"/>
        <v>45560</v>
      </c>
      <c r="AB83" s="28">
        <f t="shared" si="26"/>
        <v>45561</v>
      </c>
      <c r="AC83" s="28">
        <f t="shared" si="26"/>
        <v>45562</v>
      </c>
      <c r="AD83" s="28">
        <f t="shared" si="26"/>
        <v>45563</v>
      </c>
      <c r="AE83" s="28">
        <f t="shared" si="26"/>
        <v>45564</v>
      </c>
      <c r="AF83" s="28">
        <f t="shared" si="26"/>
        <v>45565</v>
      </c>
      <c r="AG83" s="28" t="str">
        <f t="shared" si="26"/>
        <v/>
      </c>
      <c r="AH83" s="29" t="s">
        <v>21</v>
      </c>
      <c r="AI83" s="30">
        <f>+COUNTIFS(C84:AG84,"土",C88:AG88,"")+COUNTIFS(C84:AG84,"日",C88:AG88,"")</f>
        <v>9</v>
      </c>
    </row>
    <row r="84" spans="2:36" s="32" customFormat="1" x14ac:dyDescent="0.15">
      <c r="B84" s="48" t="s">
        <v>5</v>
      </c>
      <c r="C84" s="78" t="str">
        <f>IFERROR(TEXT(WEEKDAY(+C83),"aaa"),"")</f>
        <v>日</v>
      </c>
      <c r="D84" s="78" t="str">
        <f t="shared" ref="D84:AG84" si="27">IFERROR(TEXT(WEEKDAY(+D83),"aaa"),"")</f>
        <v>月</v>
      </c>
      <c r="E84" s="78" t="str">
        <f t="shared" si="27"/>
        <v>火</v>
      </c>
      <c r="F84" s="78" t="str">
        <f t="shared" si="27"/>
        <v>水</v>
      </c>
      <c r="G84" s="78" t="str">
        <f t="shared" si="27"/>
        <v>木</v>
      </c>
      <c r="H84" s="78" t="str">
        <f t="shared" si="27"/>
        <v>金</v>
      </c>
      <c r="I84" s="78" t="str">
        <f t="shared" si="27"/>
        <v>土</v>
      </c>
      <c r="J84" s="78" t="str">
        <f t="shared" si="27"/>
        <v>日</v>
      </c>
      <c r="K84" s="78" t="str">
        <f t="shared" si="27"/>
        <v>月</v>
      </c>
      <c r="L84" s="78" t="str">
        <f t="shared" si="27"/>
        <v>火</v>
      </c>
      <c r="M84" s="78" t="str">
        <f t="shared" si="27"/>
        <v>水</v>
      </c>
      <c r="N84" s="78" t="str">
        <f t="shared" si="27"/>
        <v>木</v>
      </c>
      <c r="O84" s="78" t="str">
        <f t="shared" si="27"/>
        <v>金</v>
      </c>
      <c r="P84" s="78" t="str">
        <f t="shared" si="27"/>
        <v>土</v>
      </c>
      <c r="Q84" s="78" t="str">
        <f t="shared" si="27"/>
        <v>日</v>
      </c>
      <c r="R84" s="78" t="str">
        <f t="shared" si="27"/>
        <v>月</v>
      </c>
      <c r="S84" s="78" t="str">
        <f t="shared" si="27"/>
        <v>火</v>
      </c>
      <c r="T84" s="78" t="str">
        <f t="shared" si="27"/>
        <v>水</v>
      </c>
      <c r="U84" s="78" t="str">
        <f t="shared" si="27"/>
        <v>木</v>
      </c>
      <c r="V84" s="78" t="str">
        <f t="shared" si="27"/>
        <v>金</v>
      </c>
      <c r="W84" s="78" t="str">
        <f t="shared" si="27"/>
        <v>土</v>
      </c>
      <c r="X84" s="78" t="str">
        <f t="shared" si="27"/>
        <v>日</v>
      </c>
      <c r="Y84" s="78" t="str">
        <f t="shared" si="27"/>
        <v>月</v>
      </c>
      <c r="Z84" s="78" t="str">
        <f t="shared" si="27"/>
        <v>火</v>
      </c>
      <c r="AA84" s="78" t="str">
        <f t="shared" si="27"/>
        <v>水</v>
      </c>
      <c r="AB84" s="78" t="str">
        <f t="shared" si="27"/>
        <v>木</v>
      </c>
      <c r="AC84" s="78" t="str">
        <f t="shared" si="27"/>
        <v>金</v>
      </c>
      <c r="AD84" s="78" t="str">
        <f t="shared" si="27"/>
        <v>土</v>
      </c>
      <c r="AE84" s="78" t="str">
        <f t="shared" si="27"/>
        <v>日</v>
      </c>
      <c r="AF84" s="78" t="str">
        <f t="shared" si="27"/>
        <v>月</v>
      </c>
      <c r="AG84" s="78" t="str">
        <f t="shared" si="27"/>
        <v/>
      </c>
      <c r="AH84" s="49" t="s">
        <v>16</v>
      </c>
      <c r="AI84" s="50">
        <f>+COUNTIF(C88:AG88,"夏休")+COUNTIF(C88:AG88,"冬休")+COUNTIF(C88:AG88,"中止")</f>
        <v>0</v>
      </c>
    </row>
    <row r="85" spans="2:36" s="32" customFormat="1" ht="13.5" customHeight="1" x14ac:dyDescent="0.15">
      <c r="B85" s="131" t="s">
        <v>8</v>
      </c>
      <c r="C85" s="134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37"/>
      <c r="AE85" s="137"/>
      <c r="AF85" s="125"/>
      <c r="AG85" s="128"/>
      <c r="AH85" s="51" t="s">
        <v>2</v>
      </c>
      <c r="AI85" s="52">
        <f>COUNT(C83:AG83)-AI84</f>
        <v>30</v>
      </c>
    </row>
    <row r="86" spans="2:36" s="32" customFormat="1" ht="13.5" customHeight="1" x14ac:dyDescent="0.15">
      <c r="B86" s="132"/>
      <c r="C86" s="135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38"/>
      <c r="AE86" s="138"/>
      <c r="AF86" s="126"/>
      <c r="AG86" s="129"/>
      <c r="AH86" s="51" t="s">
        <v>6</v>
      </c>
      <c r="AI86" s="35">
        <f>+COUNTIF(C89:AG89,"休")</f>
        <v>0</v>
      </c>
      <c r="AJ86" s="36" t="str">
        <f>IF(AI87&gt;0.285,"",IF(AI86&lt;AI83,"←計画日数が足りません",""))</f>
        <v>←計画日数が足りません</v>
      </c>
    </row>
    <row r="87" spans="2:36" s="32" customFormat="1" ht="13.5" customHeight="1" x14ac:dyDescent="0.15">
      <c r="B87" s="133"/>
      <c r="C87" s="136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39"/>
      <c r="AE87" s="139"/>
      <c r="AF87" s="127"/>
      <c r="AG87" s="130"/>
      <c r="AH87" s="51" t="s">
        <v>9</v>
      </c>
      <c r="AI87" s="53">
        <f>+AI86/AI85</f>
        <v>0</v>
      </c>
    </row>
    <row r="88" spans="2:36" s="32" customFormat="1" x14ac:dyDescent="0.15">
      <c r="B88" s="54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1" t="s">
        <v>10</v>
      </c>
      <c r="AI88" s="35">
        <f>+COUNTIF(C90:AG90,"*休")</f>
        <v>0</v>
      </c>
    </row>
    <row r="89" spans="2:36" s="32" customFormat="1" x14ac:dyDescent="0.15">
      <c r="B89" s="48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4"/>
      <c r="AH89" s="55" t="s">
        <v>4</v>
      </c>
      <c r="AI89" s="56">
        <f>+AI88/AI85</f>
        <v>0</v>
      </c>
    </row>
    <row r="90" spans="2:36" s="32" customFormat="1" x14ac:dyDescent="0.15">
      <c r="B90" s="57" t="s">
        <v>7</v>
      </c>
      <c r="C90" s="65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7"/>
      <c r="AH90" s="58" t="s">
        <v>18</v>
      </c>
      <c r="AI90" s="43" t="str">
        <f>IF(AI89&gt;=0.285,"OK",IF(AI83&lt;=AI88,"OK",IF(AI83&gt;AI88,"NG")))</f>
        <v>NG</v>
      </c>
      <c r="AJ90" s="36" t="str">
        <f>IF(AI90="NG","←月単位未達成","←月単位達成")</f>
        <v>←月単位未達成</v>
      </c>
    </row>
    <row r="91" spans="2:36" hidden="1" x14ac:dyDescent="0.15">
      <c r="B91" s="21"/>
      <c r="C91" s="63" t="str">
        <f>IF($C88="","通常",C88)</f>
        <v>通常</v>
      </c>
      <c r="D91" s="63" t="str">
        <f t="shared" ref="D91:AG91" si="28">IF(D88="","通常",D88)</f>
        <v>通常</v>
      </c>
      <c r="E91" s="63" t="str">
        <f t="shared" si="28"/>
        <v>通常</v>
      </c>
      <c r="F91" s="63" t="str">
        <f t="shared" si="28"/>
        <v>通常</v>
      </c>
      <c r="G91" s="63" t="str">
        <f t="shared" si="28"/>
        <v>通常</v>
      </c>
      <c r="H91" s="63" t="str">
        <f t="shared" si="28"/>
        <v>通常</v>
      </c>
      <c r="I91" s="63" t="str">
        <f t="shared" si="28"/>
        <v>通常</v>
      </c>
      <c r="J91" s="63" t="str">
        <f t="shared" si="28"/>
        <v>通常</v>
      </c>
      <c r="K91" s="63" t="str">
        <f t="shared" si="28"/>
        <v>通常</v>
      </c>
      <c r="L91" s="63" t="str">
        <f t="shared" si="28"/>
        <v>通常</v>
      </c>
      <c r="M91" s="63" t="str">
        <f t="shared" si="28"/>
        <v>通常</v>
      </c>
      <c r="N91" s="63" t="str">
        <f t="shared" si="28"/>
        <v>通常</v>
      </c>
      <c r="O91" s="63" t="str">
        <f t="shared" si="28"/>
        <v>通常</v>
      </c>
      <c r="P91" s="63" t="str">
        <f t="shared" si="28"/>
        <v>通常</v>
      </c>
      <c r="Q91" s="63" t="str">
        <f t="shared" si="28"/>
        <v>通常</v>
      </c>
      <c r="R91" s="63" t="str">
        <f t="shared" si="28"/>
        <v>通常</v>
      </c>
      <c r="S91" s="63" t="str">
        <f t="shared" si="28"/>
        <v>通常</v>
      </c>
      <c r="T91" s="63" t="str">
        <f t="shared" si="28"/>
        <v>通常</v>
      </c>
      <c r="U91" s="63" t="str">
        <f t="shared" si="28"/>
        <v>通常</v>
      </c>
      <c r="V91" s="63" t="str">
        <f t="shared" si="28"/>
        <v>通常</v>
      </c>
      <c r="W91" s="63" t="str">
        <f t="shared" si="28"/>
        <v>通常</v>
      </c>
      <c r="X91" s="63" t="str">
        <f t="shared" si="28"/>
        <v>通常</v>
      </c>
      <c r="Y91" s="63" t="str">
        <f t="shared" si="28"/>
        <v>通常</v>
      </c>
      <c r="Z91" s="63" t="str">
        <f t="shared" si="28"/>
        <v>通常</v>
      </c>
      <c r="AA91" s="63" t="str">
        <f t="shared" si="28"/>
        <v>通常</v>
      </c>
      <c r="AB91" s="63" t="str">
        <f t="shared" si="28"/>
        <v>通常</v>
      </c>
      <c r="AC91" s="63" t="str">
        <f t="shared" si="28"/>
        <v>通常</v>
      </c>
      <c r="AD91" s="63" t="str">
        <f t="shared" si="28"/>
        <v>通常</v>
      </c>
      <c r="AE91" s="63" t="str">
        <f t="shared" si="28"/>
        <v>通常</v>
      </c>
      <c r="AF91" s="63" t="str">
        <f t="shared" si="28"/>
        <v>通常</v>
      </c>
      <c r="AG91" s="63" t="str">
        <f t="shared" si="28"/>
        <v>通常</v>
      </c>
      <c r="AH91" s="61"/>
      <c r="AI91" s="62"/>
      <c r="AJ91" s="36"/>
    </row>
    <row r="92" spans="2:36" hidden="1" x14ac:dyDescent="0.15">
      <c r="B92" s="21"/>
      <c r="C92" s="63" t="str">
        <f>IF(C88="","通常実績",C88)</f>
        <v>通常実績</v>
      </c>
      <c r="D92" s="63" t="str">
        <f t="shared" ref="D92:AG92" si="29">IF(D88="","通常実績",D88)</f>
        <v>通常実績</v>
      </c>
      <c r="E92" s="63" t="str">
        <f t="shared" si="29"/>
        <v>通常実績</v>
      </c>
      <c r="F92" s="63" t="str">
        <f t="shared" si="29"/>
        <v>通常実績</v>
      </c>
      <c r="G92" s="63" t="str">
        <f t="shared" si="29"/>
        <v>通常実績</v>
      </c>
      <c r="H92" s="63" t="str">
        <f t="shared" si="29"/>
        <v>通常実績</v>
      </c>
      <c r="I92" s="63" t="str">
        <f t="shared" si="29"/>
        <v>通常実績</v>
      </c>
      <c r="J92" s="63" t="str">
        <f t="shared" si="29"/>
        <v>通常実績</v>
      </c>
      <c r="K92" s="63" t="str">
        <f t="shared" si="29"/>
        <v>通常実績</v>
      </c>
      <c r="L92" s="63" t="str">
        <f t="shared" si="29"/>
        <v>通常実績</v>
      </c>
      <c r="M92" s="63" t="str">
        <f t="shared" si="29"/>
        <v>通常実績</v>
      </c>
      <c r="N92" s="63" t="str">
        <f t="shared" si="29"/>
        <v>通常実績</v>
      </c>
      <c r="O92" s="63" t="str">
        <f t="shared" si="29"/>
        <v>通常実績</v>
      </c>
      <c r="P92" s="63" t="str">
        <f t="shared" si="29"/>
        <v>通常実績</v>
      </c>
      <c r="Q92" s="63" t="str">
        <f t="shared" si="29"/>
        <v>通常実績</v>
      </c>
      <c r="R92" s="63" t="str">
        <f t="shared" si="29"/>
        <v>通常実績</v>
      </c>
      <c r="S92" s="63" t="str">
        <f t="shared" si="29"/>
        <v>通常実績</v>
      </c>
      <c r="T92" s="63" t="str">
        <f t="shared" si="29"/>
        <v>通常実績</v>
      </c>
      <c r="U92" s="63" t="str">
        <f t="shared" si="29"/>
        <v>通常実績</v>
      </c>
      <c r="V92" s="63" t="str">
        <f t="shared" si="29"/>
        <v>通常実績</v>
      </c>
      <c r="W92" s="63" t="str">
        <f t="shared" si="29"/>
        <v>通常実績</v>
      </c>
      <c r="X92" s="63" t="str">
        <f t="shared" si="29"/>
        <v>通常実績</v>
      </c>
      <c r="Y92" s="63" t="str">
        <f t="shared" si="29"/>
        <v>通常実績</v>
      </c>
      <c r="Z92" s="63" t="str">
        <f t="shared" si="29"/>
        <v>通常実績</v>
      </c>
      <c r="AA92" s="63" t="str">
        <f t="shared" si="29"/>
        <v>通常実績</v>
      </c>
      <c r="AB92" s="63" t="str">
        <f t="shared" si="29"/>
        <v>通常実績</v>
      </c>
      <c r="AC92" s="63" t="str">
        <f t="shared" si="29"/>
        <v>通常実績</v>
      </c>
      <c r="AD92" s="63" t="str">
        <f t="shared" si="29"/>
        <v>通常実績</v>
      </c>
      <c r="AE92" s="63" t="str">
        <f t="shared" si="29"/>
        <v>通常実績</v>
      </c>
      <c r="AF92" s="63" t="str">
        <f t="shared" si="29"/>
        <v>通常実績</v>
      </c>
      <c r="AG92" s="63" t="str">
        <f t="shared" si="29"/>
        <v>通常実績</v>
      </c>
      <c r="AH92" s="61"/>
      <c r="AI92" s="62"/>
      <c r="AJ92" s="36"/>
    </row>
    <row r="93" spans="2:36" s="32" customFormat="1" x14ac:dyDescent="0.15"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I93" s="59"/>
    </row>
    <row r="94" spans="2:36" hidden="1" x14ac:dyDescent="0.15">
      <c r="C94" s="7">
        <f>YEAR(C97)</f>
        <v>2024</v>
      </c>
      <c r="D94" s="7">
        <f>MONTH(C97)</f>
        <v>10</v>
      </c>
    </row>
    <row r="95" spans="2:36" x14ac:dyDescent="0.15">
      <c r="B95" s="11" t="s">
        <v>19</v>
      </c>
      <c r="C95" s="140">
        <f>C97</f>
        <v>45566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8"/>
    </row>
    <row r="96" spans="2:36" hidden="1" x14ac:dyDescent="0.15">
      <c r="B96" s="44"/>
      <c r="C96" s="28">
        <f>DATE($C94,$D94,1)</f>
        <v>45566</v>
      </c>
      <c r="D96" s="28">
        <f>C96+1</f>
        <v>45567</v>
      </c>
      <c r="E96" s="28">
        <f t="shared" ref="E96:AG96" si="30">D96+1</f>
        <v>45568</v>
      </c>
      <c r="F96" s="28">
        <f t="shared" si="30"/>
        <v>45569</v>
      </c>
      <c r="G96" s="28">
        <f t="shared" si="30"/>
        <v>45570</v>
      </c>
      <c r="H96" s="28">
        <f t="shared" si="30"/>
        <v>45571</v>
      </c>
      <c r="I96" s="28">
        <f t="shared" si="30"/>
        <v>45572</v>
      </c>
      <c r="J96" s="28">
        <f t="shared" si="30"/>
        <v>45573</v>
      </c>
      <c r="K96" s="28">
        <f t="shared" si="30"/>
        <v>45574</v>
      </c>
      <c r="L96" s="28">
        <f t="shared" si="30"/>
        <v>45575</v>
      </c>
      <c r="M96" s="28">
        <f t="shared" si="30"/>
        <v>45576</v>
      </c>
      <c r="N96" s="28">
        <f t="shared" si="30"/>
        <v>45577</v>
      </c>
      <c r="O96" s="28">
        <f t="shared" si="30"/>
        <v>45578</v>
      </c>
      <c r="P96" s="28">
        <f t="shared" si="30"/>
        <v>45579</v>
      </c>
      <c r="Q96" s="28">
        <f t="shared" si="30"/>
        <v>45580</v>
      </c>
      <c r="R96" s="28">
        <f t="shared" si="30"/>
        <v>45581</v>
      </c>
      <c r="S96" s="28">
        <f t="shared" si="30"/>
        <v>45582</v>
      </c>
      <c r="T96" s="28">
        <f t="shared" si="30"/>
        <v>45583</v>
      </c>
      <c r="U96" s="28">
        <f t="shared" si="30"/>
        <v>45584</v>
      </c>
      <c r="V96" s="28">
        <f t="shared" si="30"/>
        <v>45585</v>
      </c>
      <c r="W96" s="28">
        <f t="shared" si="30"/>
        <v>45586</v>
      </c>
      <c r="X96" s="28">
        <f t="shared" si="30"/>
        <v>45587</v>
      </c>
      <c r="Y96" s="28">
        <f t="shared" si="30"/>
        <v>45588</v>
      </c>
      <c r="Z96" s="28">
        <f t="shared" si="30"/>
        <v>45589</v>
      </c>
      <c r="AA96" s="28">
        <f t="shared" si="30"/>
        <v>45590</v>
      </c>
      <c r="AB96" s="28">
        <f t="shared" si="30"/>
        <v>45591</v>
      </c>
      <c r="AC96" s="28">
        <f t="shared" si="30"/>
        <v>45592</v>
      </c>
      <c r="AD96" s="28">
        <f t="shared" si="30"/>
        <v>45593</v>
      </c>
      <c r="AE96" s="28">
        <f t="shared" si="30"/>
        <v>45594</v>
      </c>
      <c r="AF96" s="28">
        <f t="shared" si="30"/>
        <v>45595</v>
      </c>
      <c r="AG96" s="28">
        <f t="shared" si="30"/>
        <v>45596</v>
      </c>
      <c r="AH96" s="45"/>
      <c r="AI96" s="46"/>
    </row>
    <row r="97" spans="2:36" x14ac:dyDescent="0.15">
      <c r="B97" s="26" t="s">
        <v>20</v>
      </c>
      <c r="C97" s="47">
        <f>IF(EDATE(C82,1)&gt;$G$8,"",EDATE(C82,1))</f>
        <v>45566</v>
      </c>
      <c r="D97" s="28">
        <f>IF(D96&gt;$G$8,"",IF(C97=EOMONTH(DATE($C94,$D94,1),0),"",IF(C97="","",C97+1)))</f>
        <v>45567</v>
      </c>
      <c r="E97" s="28">
        <f t="shared" ref="E97:AG97" si="31">IF(E96&gt;$G$8,"",IF(D97=EOMONTH(DATE($C94,$D94,1),0),"",IF(D97="","",D97+1)))</f>
        <v>45568</v>
      </c>
      <c r="F97" s="28">
        <f t="shared" si="31"/>
        <v>45569</v>
      </c>
      <c r="G97" s="28">
        <f t="shared" si="31"/>
        <v>45570</v>
      </c>
      <c r="H97" s="28">
        <f t="shared" si="31"/>
        <v>45571</v>
      </c>
      <c r="I97" s="28">
        <f t="shared" si="31"/>
        <v>45572</v>
      </c>
      <c r="J97" s="28">
        <f t="shared" si="31"/>
        <v>45573</v>
      </c>
      <c r="K97" s="28">
        <f t="shared" si="31"/>
        <v>45574</v>
      </c>
      <c r="L97" s="28">
        <f t="shared" si="31"/>
        <v>45575</v>
      </c>
      <c r="M97" s="28">
        <f t="shared" si="31"/>
        <v>45576</v>
      </c>
      <c r="N97" s="28">
        <f t="shared" si="31"/>
        <v>45577</v>
      </c>
      <c r="O97" s="28">
        <f t="shared" si="31"/>
        <v>45578</v>
      </c>
      <c r="P97" s="28">
        <f t="shared" si="31"/>
        <v>45579</v>
      </c>
      <c r="Q97" s="28">
        <f t="shared" si="31"/>
        <v>45580</v>
      </c>
      <c r="R97" s="28">
        <f t="shared" si="31"/>
        <v>45581</v>
      </c>
      <c r="S97" s="28">
        <f t="shared" si="31"/>
        <v>45582</v>
      </c>
      <c r="T97" s="28">
        <f t="shared" si="31"/>
        <v>45583</v>
      </c>
      <c r="U97" s="28">
        <f t="shared" si="31"/>
        <v>45584</v>
      </c>
      <c r="V97" s="28">
        <f t="shared" si="31"/>
        <v>45585</v>
      </c>
      <c r="W97" s="28">
        <f t="shared" si="31"/>
        <v>45586</v>
      </c>
      <c r="X97" s="28">
        <f t="shared" si="31"/>
        <v>45587</v>
      </c>
      <c r="Y97" s="28">
        <f t="shared" si="31"/>
        <v>45588</v>
      </c>
      <c r="Z97" s="28">
        <f t="shared" si="31"/>
        <v>45589</v>
      </c>
      <c r="AA97" s="28">
        <f t="shared" si="31"/>
        <v>45590</v>
      </c>
      <c r="AB97" s="28">
        <f t="shared" si="31"/>
        <v>45591</v>
      </c>
      <c r="AC97" s="28">
        <f t="shared" si="31"/>
        <v>45592</v>
      </c>
      <c r="AD97" s="28">
        <f t="shared" si="31"/>
        <v>45593</v>
      </c>
      <c r="AE97" s="28">
        <f t="shared" si="31"/>
        <v>45594</v>
      </c>
      <c r="AF97" s="28">
        <f t="shared" si="31"/>
        <v>45595</v>
      </c>
      <c r="AG97" s="28">
        <f t="shared" si="31"/>
        <v>45596</v>
      </c>
      <c r="AH97" s="29" t="s">
        <v>21</v>
      </c>
      <c r="AI97" s="30">
        <f>+COUNTIFS(C98:AG98,"土",C102:AG102,"")+COUNTIFS(C98:AG98,"日",C102:AG102,"")</f>
        <v>8</v>
      </c>
    </row>
    <row r="98" spans="2:36" s="32" customFormat="1" x14ac:dyDescent="0.15">
      <c r="B98" s="48" t="s">
        <v>5</v>
      </c>
      <c r="C98" s="78" t="str">
        <f>IFERROR(TEXT(WEEKDAY(+C97),"aaa"),"")</f>
        <v>火</v>
      </c>
      <c r="D98" s="78" t="str">
        <f t="shared" ref="D98:AG98" si="32">IFERROR(TEXT(WEEKDAY(+D97),"aaa"),"")</f>
        <v>水</v>
      </c>
      <c r="E98" s="78" t="str">
        <f t="shared" si="32"/>
        <v>木</v>
      </c>
      <c r="F98" s="78" t="str">
        <f t="shared" si="32"/>
        <v>金</v>
      </c>
      <c r="G98" s="78" t="str">
        <f t="shared" si="32"/>
        <v>土</v>
      </c>
      <c r="H98" s="78" t="str">
        <f t="shared" si="32"/>
        <v>日</v>
      </c>
      <c r="I98" s="78" t="str">
        <f t="shared" si="32"/>
        <v>月</v>
      </c>
      <c r="J98" s="78" t="str">
        <f t="shared" si="32"/>
        <v>火</v>
      </c>
      <c r="K98" s="78" t="str">
        <f t="shared" si="32"/>
        <v>水</v>
      </c>
      <c r="L98" s="78" t="str">
        <f t="shared" si="32"/>
        <v>木</v>
      </c>
      <c r="M98" s="78" t="str">
        <f t="shared" si="32"/>
        <v>金</v>
      </c>
      <c r="N98" s="78" t="str">
        <f t="shared" si="32"/>
        <v>土</v>
      </c>
      <c r="O98" s="78" t="str">
        <f t="shared" si="32"/>
        <v>日</v>
      </c>
      <c r="P98" s="78" t="str">
        <f t="shared" si="32"/>
        <v>月</v>
      </c>
      <c r="Q98" s="78" t="str">
        <f t="shared" si="32"/>
        <v>火</v>
      </c>
      <c r="R98" s="78" t="str">
        <f t="shared" si="32"/>
        <v>水</v>
      </c>
      <c r="S98" s="78" t="str">
        <f t="shared" si="32"/>
        <v>木</v>
      </c>
      <c r="T98" s="78" t="str">
        <f t="shared" si="32"/>
        <v>金</v>
      </c>
      <c r="U98" s="78" t="str">
        <f t="shared" si="32"/>
        <v>土</v>
      </c>
      <c r="V98" s="78" t="str">
        <f t="shared" si="32"/>
        <v>日</v>
      </c>
      <c r="W98" s="78" t="str">
        <f t="shared" si="32"/>
        <v>月</v>
      </c>
      <c r="X98" s="78" t="str">
        <f t="shared" si="32"/>
        <v>火</v>
      </c>
      <c r="Y98" s="78" t="str">
        <f t="shared" si="32"/>
        <v>水</v>
      </c>
      <c r="Z98" s="78" t="str">
        <f t="shared" si="32"/>
        <v>木</v>
      </c>
      <c r="AA98" s="78" t="str">
        <f t="shared" si="32"/>
        <v>金</v>
      </c>
      <c r="AB98" s="78" t="str">
        <f t="shared" si="32"/>
        <v>土</v>
      </c>
      <c r="AC98" s="78" t="str">
        <f t="shared" si="32"/>
        <v>日</v>
      </c>
      <c r="AD98" s="78" t="str">
        <f t="shared" si="32"/>
        <v>月</v>
      </c>
      <c r="AE98" s="78" t="str">
        <f t="shared" si="32"/>
        <v>火</v>
      </c>
      <c r="AF98" s="78" t="str">
        <f t="shared" si="32"/>
        <v>水</v>
      </c>
      <c r="AG98" s="78" t="str">
        <f t="shared" si="32"/>
        <v>木</v>
      </c>
      <c r="AH98" s="49" t="s">
        <v>16</v>
      </c>
      <c r="AI98" s="50">
        <f>+COUNTIF(C102:AG102,"夏休")+COUNTIF(C102:AG102,"冬休")+COUNTIF(C102:AG102,"中止")</f>
        <v>0</v>
      </c>
    </row>
    <row r="99" spans="2:36" s="32" customFormat="1" ht="13.5" customHeight="1" x14ac:dyDescent="0.15">
      <c r="B99" s="131" t="s">
        <v>8</v>
      </c>
      <c r="C99" s="134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37"/>
      <c r="AE99" s="137"/>
      <c r="AF99" s="125"/>
      <c r="AG99" s="128"/>
      <c r="AH99" s="51" t="s">
        <v>2</v>
      </c>
      <c r="AI99" s="52">
        <f>COUNT(C97:AG97)-AI98</f>
        <v>31</v>
      </c>
    </row>
    <row r="100" spans="2:36" s="32" customFormat="1" ht="13.5" customHeight="1" x14ac:dyDescent="0.15">
      <c r="B100" s="132"/>
      <c r="C100" s="135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38"/>
      <c r="AE100" s="138"/>
      <c r="AF100" s="126"/>
      <c r="AG100" s="129"/>
      <c r="AH100" s="51" t="s">
        <v>6</v>
      </c>
      <c r="AI100" s="35">
        <f>+COUNTIF(C103:AG103,"休")</f>
        <v>0</v>
      </c>
      <c r="AJ100" s="36" t="str">
        <f>IF(AI101&gt;0.285,"",IF(AI100&lt;AI97,"←計画日数が足りません",""))</f>
        <v>←計画日数が足りません</v>
      </c>
    </row>
    <row r="101" spans="2:36" s="32" customFormat="1" ht="13.5" customHeight="1" x14ac:dyDescent="0.15">
      <c r="B101" s="133"/>
      <c r="C101" s="136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39"/>
      <c r="AE101" s="139"/>
      <c r="AF101" s="127"/>
      <c r="AG101" s="130"/>
      <c r="AH101" s="51" t="s">
        <v>9</v>
      </c>
      <c r="AI101" s="53">
        <f>+AI100/AI99</f>
        <v>0</v>
      </c>
    </row>
    <row r="102" spans="2:36" s="32" customFormat="1" x14ac:dyDescent="0.15">
      <c r="B102" s="54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1" t="s">
        <v>10</v>
      </c>
      <c r="AI102" s="35">
        <f>+COUNTIF(C104:AG104,"*休")</f>
        <v>0</v>
      </c>
    </row>
    <row r="103" spans="2:36" s="32" customFormat="1" x14ac:dyDescent="0.15">
      <c r="B103" s="48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4"/>
      <c r="AH103" s="55" t="s">
        <v>4</v>
      </c>
      <c r="AI103" s="56">
        <f>+AI102/AI99</f>
        <v>0</v>
      </c>
    </row>
    <row r="104" spans="2:36" s="32" customFormat="1" x14ac:dyDescent="0.15">
      <c r="B104" s="57" t="s">
        <v>7</v>
      </c>
      <c r="C104" s="65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7"/>
      <c r="AH104" s="58" t="s">
        <v>18</v>
      </c>
      <c r="AI104" s="43" t="str">
        <f>IF(AI103&gt;=0.285,"OK",IF(AI97&lt;=AI102,"OK",IF(AI97&gt;AI102,"NG")))</f>
        <v>NG</v>
      </c>
      <c r="AJ104" s="36" t="str">
        <f>IF(AI104="NG","←月単位未達成","←月単位達成")</f>
        <v>←月単位未達成</v>
      </c>
    </row>
    <row r="105" spans="2:36" hidden="1" x14ac:dyDescent="0.15">
      <c r="B105" s="21"/>
      <c r="C105" s="63" t="str">
        <f>IF($C102="","通常",C102)</f>
        <v>通常</v>
      </c>
      <c r="D105" s="63" t="str">
        <f t="shared" ref="D105:AG105" si="33">IF(D102="","通常",D102)</f>
        <v>通常</v>
      </c>
      <c r="E105" s="63" t="str">
        <f t="shared" si="33"/>
        <v>通常</v>
      </c>
      <c r="F105" s="63" t="str">
        <f t="shared" si="33"/>
        <v>通常</v>
      </c>
      <c r="G105" s="63" t="str">
        <f t="shared" si="33"/>
        <v>通常</v>
      </c>
      <c r="H105" s="63" t="str">
        <f t="shared" si="33"/>
        <v>通常</v>
      </c>
      <c r="I105" s="63" t="str">
        <f t="shared" si="33"/>
        <v>通常</v>
      </c>
      <c r="J105" s="63" t="str">
        <f t="shared" si="33"/>
        <v>通常</v>
      </c>
      <c r="K105" s="63" t="str">
        <f t="shared" si="33"/>
        <v>通常</v>
      </c>
      <c r="L105" s="63" t="str">
        <f t="shared" si="33"/>
        <v>通常</v>
      </c>
      <c r="M105" s="63" t="str">
        <f t="shared" si="33"/>
        <v>通常</v>
      </c>
      <c r="N105" s="63" t="str">
        <f t="shared" si="33"/>
        <v>通常</v>
      </c>
      <c r="O105" s="63" t="str">
        <f t="shared" si="33"/>
        <v>通常</v>
      </c>
      <c r="P105" s="63" t="str">
        <f t="shared" si="33"/>
        <v>通常</v>
      </c>
      <c r="Q105" s="63" t="str">
        <f t="shared" si="33"/>
        <v>通常</v>
      </c>
      <c r="R105" s="63" t="str">
        <f t="shared" si="33"/>
        <v>通常</v>
      </c>
      <c r="S105" s="63" t="str">
        <f t="shared" si="33"/>
        <v>通常</v>
      </c>
      <c r="T105" s="63" t="str">
        <f t="shared" si="33"/>
        <v>通常</v>
      </c>
      <c r="U105" s="63" t="str">
        <f t="shared" si="33"/>
        <v>通常</v>
      </c>
      <c r="V105" s="63" t="str">
        <f t="shared" si="33"/>
        <v>通常</v>
      </c>
      <c r="W105" s="63" t="str">
        <f t="shared" si="33"/>
        <v>通常</v>
      </c>
      <c r="X105" s="63" t="str">
        <f t="shared" si="33"/>
        <v>通常</v>
      </c>
      <c r="Y105" s="63" t="str">
        <f t="shared" si="33"/>
        <v>通常</v>
      </c>
      <c r="Z105" s="63" t="str">
        <f t="shared" si="33"/>
        <v>通常</v>
      </c>
      <c r="AA105" s="63" t="str">
        <f t="shared" si="33"/>
        <v>通常</v>
      </c>
      <c r="AB105" s="63" t="str">
        <f t="shared" si="33"/>
        <v>通常</v>
      </c>
      <c r="AC105" s="63" t="str">
        <f t="shared" si="33"/>
        <v>通常</v>
      </c>
      <c r="AD105" s="63" t="str">
        <f t="shared" si="33"/>
        <v>通常</v>
      </c>
      <c r="AE105" s="63" t="str">
        <f t="shared" si="33"/>
        <v>通常</v>
      </c>
      <c r="AF105" s="63" t="str">
        <f t="shared" si="33"/>
        <v>通常</v>
      </c>
      <c r="AG105" s="63" t="str">
        <f t="shared" si="33"/>
        <v>通常</v>
      </c>
      <c r="AH105" s="61"/>
      <c r="AI105" s="62"/>
      <c r="AJ105" s="36"/>
    </row>
    <row r="106" spans="2:36" hidden="1" x14ac:dyDescent="0.15">
      <c r="B106" s="21"/>
      <c r="C106" s="63" t="str">
        <f>IF(C102="","通常実績",C102)</f>
        <v>通常実績</v>
      </c>
      <c r="D106" s="63" t="str">
        <f t="shared" ref="D106:AG106" si="34">IF(D102="","通常実績",D102)</f>
        <v>通常実績</v>
      </c>
      <c r="E106" s="63" t="str">
        <f t="shared" si="34"/>
        <v>通常実績</v>
      </c>
      <c r="F106" s="63" t="str">
        <f t="shared" si="34"/>
        <v>通常実績</v>
      </c>
      <c r="G106" s="63" t="str">
        <f t="shared" si="34"/>
        <v>通常実績</v>
      </c>
      <c r="H106" s="63" t="str">
        <f t="shared" si="34"/>
        <v>通常実績</v>
      </c>
      <c r="I106" s="63" t="str">
        <f t="shared" si="34"/>
        <v>通常実績</v>
      </c>
      <c r="J106" s="63" t="str">
        <f t="shared" si="34"/>
        <v>通常実績</v>
      </c>
      <c r="K106" s="63" t="str">
        <f t="shared" si="34"/>
        <v>通常実績</v>
      </c>
      <c r="L106" s="63" t="str">
        <f t="shared" si="34"/>
        <v>通常実績</v>
      </c>
      <c r="M106" s="63" t="str">
        <f t="shared" si="34"/>
        <v>通常実績</v>
      </c>
      <c r="N106" s="63" t="str">
        <f t="shared" si="34"/>
        <v>通常実績</v>
      </c>
      <c r="O106" s="63" t="str">
        <f t="shared" si="34"/>
        <v>通常実績</v>
      </c>
      <c r="P106" s="63" t="str">
        <f t="shared" si="34"/>
        <v>通常実績</v>
      </c>
      <c r="Q106" s="63" t="str">
        <f t="shared" si="34"/>
        <v>通常実績</v>
      </c>
      <c r="R106" s="63" t="str">
        <f t="shared" si="34"/>
        <v>通常実績</v>
      </c>
      <c r="S106" s="63" t="str">
        <f t="shared" si="34"/>
        <v>通常実績</v>
      </c>
      <c r="T106" s="63" t="str">
        <f t="shared" si="34"/>
        <v>通常実績</v>
      </c>
      <c r="U106" s="63" t="str">
        <f t="shared" si="34"/>
        <v>通常実績</v>
      </c>
      <c r="V106" s="63" t="str">
        <f t="shared" si="34"/>
        <v>通常実績</v>
      </c>
      <c r="W106" s="63" t="str">
        <f t="shared" si="34"/>
        <v>通常実績</v>
      </c>
      <c r="X106" s="63" t="str">
        <f t="shared" si="34"/>
        <v>通常実績</v>
      </c>
      <c r="Y106" s="63" t="str">
        <f t="shared" si="34"/>
        <v>通常実績</v>
      </c>
      <c r="Z106" s="63" t="str">
        <f t="shared" si="34"/>
        <v>通常実績</v>
      </c>
      <c r="AA106" s="63" t="str">
        <f t="shared" si="34"/>
        <v>通常実績</v>
      </c>
      <c r="AB106" s="63" t="str">
        <f t="shared" si="34"/>
        <v>通常実績</v>
      </c>
      <c r="AC106" s="63" t="str">
        <f t="shared" si="34"/>
        <v>通常実績</v>
      </c>
      <c r="AD106" s="63" t="str">
        <f t="shared" si="34"/>
        <v>通常実績</v>
      </c>
      <c r="AE106" s="63" t="str">
        <f t="shared" si="34"/>
        <v>通常実績</v>
      </c>
      <c r="AF106" s="63" t="str">
        <f t="shared" si="34"/>
        <v>通常実績</v>
      </c>
      <c r="AG106" s="63" t="str">
        <f t="shared" si="34"/>
        <v>通常実績</v>
      </c>
      <c r="AH106" s="61"/>
      <c r="AI106" s="62"/>
      <c r="AJ106" s="36"/>
    </row>
    <row r="107" spans="2:36" s="32" customFormat="1" x14ac:dyDescent="0.15"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I107" s="59"/>
    </row>
    <row r="108" spans="2:36" hidden="1" x14ac:dyDescent="0.15">
      <c r="C108" s="7">
        <f>YEAR(C111)</f>
        <v>2024</v>
      </c>
      <c r="D108" s="7">
        <f>MONTH(C111)</f>
        <v>11</v>
      </c>
    </row>
    <row r="109" spans="2:36" x14ac:dyDescent="0.15">
      <c r="B109" s="11" t="s">
        <v>19</v>
      </c>
      <c r="C109" s="140">
        <f>C111</f>
        <v>45597</v>
      </c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8"/>
    </row>
    <row r="110" spans="2:36" hidden="1" x14ac:dyDescent="0.15">
      <c r="B110" s="44"/>
      <c r="C110" s="28">
        <f>DATE($C108,$D108,1)</f>
        <v>45597</v>
      </c>
      <c r="D110" s="28">
        <f>C110+1</f>
        <v>45598</v>
      </c>
      <c r="E110" s="28">
        <f t="shared" ref="E110:AG110" si="35">D110+1</f>
        <v>45599</v>
      </c>
      <c r="F110" s="28">
        <f t="shared" si="35"/>
        <v>45600</v>
      </c>
      <c r="G110" s="28">
        <f t="shared" si="35"/>
        <v>45601</v>
      </c>
      <c r="H110" s="28">
        <f t="shared" si="35"/>
        <v>45602</v>
      </c>
      <c r="I110" s="28">
        <f t="shared" si="35"/>
        <v>45603</v>
      </c>
      <c r="J110" s="28">
        <f t="shared" si="35"/>
        <v>45604</v>
      </c>
      <c r="K110" s="28">
        <f t="shared" si="35"/>
        <v>45605</v>
      </c>
      <c r="L110" s="28">
        <f t="shared" si="35"/>
        <v>45606</v>
      </c>
      <c r="M110" s="28">
        <f t="shared" si="35"/>
        <v>45607</v>
      </c>
      <c r="N110" s="28">
        <f t="shared" si="35"/>
        <v>45608</v>
      </c>
      <c r="O110" s="28">
        <f t="shared" si="35"/>
        <v>45609</v>
      </c>
      <c r="P110" s="28">
        <f t="shared" si="35"/>
        <v>45610</v>
      </c>
      <c r="Q110" s="28">
        <f t="shared" si="35"/>
        <v>45611</v>
      </c>
      <c r="R110" s="28">
        <f t="shared" si="35"/>
        <v>45612</v>
      </c>
      <c r="S110" s="28">
        <f t="shared" si="35"/>
        <v>45613</v>
      </c>
      <c r="T110" s="28">
        <f t="shared" si="35"/>
        <v>45614</v>
      </c>
      <c r="U110" s="28">
        <f t="shared" si="35"/>
        <v>45615</v>
      </c>
      <c r="V110" s="28">
        <f t="shared" si="35"/>
        <v>45616</v>
      </c>
      <c r="W110" s="28">
        <f t="shared" si="35"/>
        <v>45617</v>
      </c>
      <c r="X110" s="28">
        <f t="shared" si="35"/>
        <v>45618</v>
      </c>
      <c r="Y110" s="28">
        <f t="shared" si="35"/>
        <v>45619</v>
      </c>
      <c r="Z110" s="28">
        <f t="shared" si="35"/>
        <v>45620</v>
      </c>
      <c r="AA110" s="28">
        <f t="shared" si="35"/>
        <v>45621</v>
      </c>
      <c r="AB110" s="28">
        <f t="shared" si="35"/>
        <v>45622</v>
      </c>
      <c r="AC110" s="28">
        <f t="shared" si="35"/>
        <v>45623</v>
      </c>
      <c r="AD110" s="28">
        <f t="shared" si="35"/>
        <v>45624</v>
      </c>
      <c r="AE110" s="28">
        <f t="shared" si="35"/>
        <v>45625</v>
      </c>
      <c r="AF110" s="28">
        <f t="shared" si="35"/>
        <v>45626</v>
      </c>
      <c r="AG110" s="28">
        <f t="shared" si="35"/>
        <v>45627</v>
      </c>
      <c r="AH110" s="45"/>
      <c r="AI110" s="46"/>
    </row>
    <row r="111" spans="2:36" x14ac:dyDescent="0.15">
      <c r="B111" s="26" t="s">
        <v>20</v>
      </c>
      <c r="C111" s="47">
        <f>IF(EDATE(C96,1)&gt;$G$8,"",EDATE(C96,1))</f>
        <v>45597</v>
      </c>
      <c r="D111" s="28">
        <f>IF(D110&gt;$G$8,"",IF(C111=EOMONTH(DATE($C108,$D108,1),0),"",IF(C111="","",C111+1)))</f>
        <v>45598</v>
      </c>
      <c r="E111" s="28">
        <f t="shared" ref="E111:AG111" si="36">IF(E110&gt;$G$8,"",IF(D111=EOMONTH(DATE($C108,$D108,1),0),"",IF(D111="","",D111+1)))</f>
        <v>45599</v>
      </c>
      <c r="F111" s="28">
        <f t="shared" si="36"/>
        <v>45600</v>
      </c>
      <c r="G111" s="28">
        <f t="shared" si="36"/>
        <v>45601</v>
      </c>
      <c r="H111" s="28">
        <f t="shared" si="36"/>
        <v>45602</v>
      </c>
      <c r="I111" s="28">
        <f t="shared" si="36"/>
        <v>45603</v>
      </c>
      <c r="J111" s="28">
        <f t="shared" si="36"/>
        <v>45604</v>
      </c>
      <c r="K111" s="28">
        <f t="shared" si="36"/>
        <v>45605</v>
      </c>
      <c r="L111" s="28">
        <f t="shared" si="36"/>
        <v>45606</v>
      </c>
      <c r="M111" s="28">
        <f t="shared" si="36"/>
        <v>45607</v>
      </c>
      <c r="N111" s="28">
        <f t="shared" si="36"/>
        <v>45608</v>
      </c>
      <c r="O111" s="28">
        <f t="shared" si="36"/>
        <v>45609</v>
      </c>
      <c r="P111" s="28">
        <f t="shared" si="36"/>
        <v>45610</v>
      </c>
      <c r="Q111" s="28">
        <f t="shared" si="36"/>
        <v>45611</v>
      </c>
      <c r="R111" s="28">
        <f t="shared" si="36"/>
        <v>45612</v>
      </c>
      <c r="S111" s="28">
        <f t="shared" si="36"/>
        <v>45613</v>
      </c>
      <c r="T111" s="28">
        <f t="shared" si="36"/>
        <v>45614</v>
      </c>
      <c r="U111" s="28">
        <f t="shared" si="36"/>
        <v>45615</v>
      </c>
      <c r="V111" s="28">
        <f t="shared" si="36"/>
        <v>45616</v>
      </c>
      <c r="W111" s="28">
        <f t="shared" si="36"/>
        <v>45617</v>
      </c>
      <c r="X111" s="28">
        <f t="shared" si="36"/>
        <v>45618</v>
      </c>
      <c r="Y111" s="28">
        <f t="shared" si="36"/>
        <v>45619</v>
      </c>
      <c r="Z111" s="28">
        <f t="shared" si="36"/>
        <v>45620</v>
      </c>
      <c r="AA111" s="28">
        <f t="shared" si="36"/>
        <v>45621</v>
      </c>
      <c r="AB111" s="28">
        <f t="shared" si="36"/>
        <v>45622</v>
      </c>
      <c r="AC111" s="28">
        <f t="shared" si="36"/>
        <v>45623</v>
      </c>
      <c r="AD111" s="28">
        <f t="shared" si="36"/>
        <v>45624</v>
      </c>
      <c r="AE111" s="28">
        <f t="shared" si="36"/>
        <v>45625</v>
      </c>
      <c r="AF111" s="28">
        <f t="shared" si="36"/>
        <v>45626</v>
      </c>
      <c r="AG111" s="28" t="str">
        <f t="shared" si="36"/>
        <v/>
      </c>
      <c r="AH111" s="29" t="s">
        <v>21</v>
      </c>
      <c r="AI111" s="30">
        <f>+COUNTIFS(C112:AG112,"土",C116:AG116,"")+COUNTIFS(C112:AG112,"日",C116:AG116,"")</f>
        <v>9</v>
      </c>
    </row>
    <row r="112" spans="2:36" s="32" customFormat="1" x14ac:dyDescent="0.15">
      <c r="B112" s="48" t="s">
        <v>5</v>
      </c>
      <c r="C112" s="78" t="str">
        <f>IFERROR(TEXT(WEEKDAY(+C111),"aaa"),"")</f>
        <v>金</v>
      </c>
      <c r="D112" s="78" t="str">
        <f t="shared" ref="D112:AG112" si="37">IFERROR(TEXT(WEEKDAY(+D111),"aaa"),"")</f>
        <v>土</v>
      </c>
      <c r="E112" s="78" t="str">
        <f t="shared" si="37"/>
        <v>日</v>
      </c>
      <c r="F112" s="78" t="str">
        <f t="shared" si="37"/>
        <v>月</v>
      </c>
      <c r="G112" s="78" t="str">
        <f t="shared" si="37"/>
        <v>火</v>
      </c>
      <c r="H112" s="78" t="str">
        <f t="shared" si="37"/>
        <v>水</v>
      </c>
      <c r="I112" s="78" t="str">
        <f t="shared" si="37"/>
        <v>木</v>
      </c>
      <c r="J112" s="78" t="str">
        <f t="shared" si="37"/>
        <v>金</v>
      </c>
      <c r="K112" s="78" t="str">
        <f t="shared" si="37"/>
        <v>土</v>
      </c>
      <c r="L112" s="78" t="str">
        <f t="shared" si="37"/>
        <v>日</v>
      </c>
      <c r="M112" s="78" t="str">
        <f t="shared" si="37"/>
        <v>月</v>
      </c>
      <c r="N112" s="78" t="str">
        <f t="shared" si="37"/>
        <v>火</v>
      </c>
      <c r="O112" s="78" t="str">
        <f t="shared" si="37"/>
        <v>水</v>
      </c>
      <c r="P112" s="78" t="str">
        <f t="shared" si="37"/>
        <v>木</v>
      </c>
      <c r="Q112" s="78" t="str">
        <f t="shared" si="37"/>
        <v>金</v>
      </c>
      <c r="R112" s="78" t="str">
        <f t="shared" si="37"/>
        <v>土</v>
      </c>
      <c r="S112" s="78" t="str">
        <f t="shared" si="37"/>
        <v>日</v>
      </c>
      <c r="T112" s="78" t="str">
        <f t="shared" si="37"/>
        <v>月</v>
      </c>
      <c r="U112" s="78" t="str">
        <f t="shared" si="37"/>
        <v>火</v>
      </c>
      <c r="V112" s="78" t="str">
        <f t="shared" si="37"/>
        <v>水</v>
      </c>
      <c r="W112" s="78" t="str">
        <f t="shared" si="37"/>
        <v>木</v>
      </c>
      <c r="X112" s="78" t="str">
        <f t="shared" si="37"/>
        <v>金</v>
      </c>
      <c r="Y112" s="78" t="str">
        <f t="shared" si="37"/>
        <v>土</v>
      </c>
      <c r="Z112" s="78" t="str">
        <f t="shared" si="37"/>
        <v>日</v>
      </c>
      <c r="AA112" s="78" t="str">
        <f t="shared" si="37"/>
        <v>月</v>
      </c>
      <c r="AB112" s="78" t="str">
        <f t="shared" si="37"/>
        <v>火</v>
      </c>
      <c r="AC112" s="78" t="str">
        <f t="shared" si="37"/>
        <v>水</v>
      </c>
      <c r="AD112" s="78" t="str">
        <f t="shared" si="37"/>
        <v>木</v>
      </c>
      <c r="AE112" s="78" t="str">
        <f t="shared" si="37"/>
        <v>金</v>
      </c>
      <c r="AF112" s="78" t="str">
        <f t="shared" si="37"/>
        <v>土</v>
      </c>
      <c r="AG112" s="78" t="str">
        <f t="shared" si="37"/>
        <v/>
      </c>
      <c r="AH112" s="49" t="s">
        <v>16</v>
      </c>
      <c r="AI112" s="50">
        <f>+COUNTIF(C116:AG116,"夏休")+COUNTIF(C116:AG116,"冬休")+COUNTIF(C116:AG116,"中止")</f>
        <v>0</v>
      </c>
    </row>
    <row r="113" spans="2:36" s="32" customFormat="1" ht="13.5" customHeight="1" x14ac:dyDescent="0.15">
      <c r="B113" s="131" t="s">
        <v>8</v>
      </c>
      <c r="C113" s="134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37"/>
      <c r="AE113" s="137"/>
      <c r="AF113" s="125"/>
      <c r="AG113" s="128"/>
      <c r="AH113" s="51" t="s">
        <v>2</v>
      </c>
      <c r="AI113" s="52">
        <f>COUNT(C111:AG111)-AI112</f>
        <v>30</v>
      </c>
    </row>
    <row r="114" spans="2:36" s="32" customFormat="1" ht="13.5" customHeight="1" x14ac:dyDescent="0.15">
      <c r="B114" s="132"/>
      <c r="C114" s="135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38"/>
      <c r="AE114" s="138"/>
      <c r="AF114" s="126"/>
      <c r="AG114" s="129"/>
      <c r="AH114" s="51" t="s">
        <v>6</v>
      </c>
      <c r="AI114" s="35">
        <f>+COUNTIF(C117:AG117,"休")</f>
        <v>0</v>
      </c>
      <c r="AJ114" s="36" t="str">
        <f>IF(AI115&gt;0.285,"",IF(AI114&lt;AI111,"←計画日数が足りません",""))</f>
        <v>←計画日数が足りません</v>
      </c>
    </row>
    <row r="115" spans="2:36" s="32" customFormat="1" ht="13.5" customHeight="1" x14ac:dyDescent="0.15">
      <c r="B115" s="133"/>
      <c r="C115" s="136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39"/>
      <c r="AE115" s="139"/>
      <c r="AF115" s="127"/>
      <c r="AG115" s="130"/>
      <c r="AH115" s="51" t="s">
        <v>9</v>
      </c>
      <c r="AI115" s="53">
        <f>+AI114/AI113</f>
        <v>0</v>
      </c>
    </row>
    <row r="116" spans="2:36" s="32" customFormat="1" x14ac:dyDescent="0.15">
      <c r="B116" s="54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1" t="s">
        <v>10</v>
      </c>
      <c r="AI116" s="35">
        <f>+COUNTIF(C118:AG118,"*休")</f>
        <v>0</v>
      </c>
    </row>
    <row r="117" spans="2:36" s="32" customFormat="1" x14ac:dyDescent="0.15">
      <c r="B117" s="48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4"/>
      <c r="AH117" s="55" t="s">
        <v>4</v>
      </c>
      <c r="AI117" s="56">
        <f>+AI116/AI113</f>
        <v>0</v>
      </c>
    </row>
    <row r="118" spans="2:36" s="32" customFormat="1" x14ac:dyDescent="0.15">
      <c r="B118" s="57" t="s">
        <v>7</v>
      </c>
      <c r="C118" s="65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67"/>
      <c r="AH118" s="58" t="s">
        <v>18</v>
      </c>
      <c r="AI118" s="43" t="str">
        <f>IF(AI117&gt;=0.285,"OK",IF(AI111&lt;=AI116,"OK",IF(AI111&gt;AI116,"NG")))</f>
        <v>NG</v>
      </c>
      <c r="AJ118" s="36" t="str">
        <f>IF(AI118="NG","←月単位未達成","←月単位達成")</f>
        <v>←月単位未達成</v>
      </c>
    </row>
    <row r="119" spans="2:36" hidden="1" x14ac:dyDescent="0.15">
      <c r="B119" s="21"/>
      <c r="C119" s="63" t="str">
        <f>IF($C116="","通常",C116)</f>
        <v>通常</v>
      </c>
      <c r="D119" s="63" t="str">
        <f t="shared" ref="D119:AG119" si="38">IF(D116="","通常",D116)</f>
        <v>通常</v>
      </c>
      <c r="E119" s="63" t="str">
        <f t="shared" si="38"/>
        <v>通常</v>
      </c>
      <c r="F119" s="63" t="str">
        <f t="shared" si="38"/>
        <v>通常</v>
      </c>
      <c r="G119" s="63" t="str">
        <f t="shared" si="38"/>
        <v>通常</v>
      </c>
      <c r="H119" s="63" t="str">
        <f t="shared" si="38"/>
        <v>通常</v>
      </c>
      <c r="I119" s="63" t="str">
        <f t="shared" si="38"/>
        <v>通常</v>
      </c>
      <c r="J119" s="63" t="str">
        <f t="shared" si="38"/>
        <v>通常</v>
      </c>
      <c r="K119" s="63" t="str">
        <f t="shared" si="38"/>
        <v>通常</v>
      </c>
      <c r="L119" s="63" t="str">
        <f t="shared" si="38"/>
        <v>通常</v>
      </c>
      <c r="M119" s="63" t="str">
        <f t="shared" si="38"/>
        <v>通常</v>
      </c>
      <c r="N119" s="63" t="str">
        <f t="shared" si="38"/>
        <v>通常</v>
      </c>
      <c r="O119" s="63" t="str">
        <f t="shared" si="38"/>
        <v>通常</v>
      </c>
      <c r="P119" s="63" t="str">
        <f t="shared" si="38"/>
        <v>通常</v>
      </c>
      <c r="Q119" s="63" t="str">
        <f t="shared" si="38"/>
        <v>通常</v>
      </c>
      <c r="R119" s="63" t="str">
        <f t="shared" si="38"/>
        <v>通常</v>
      </c>
      <c r="S119" s="63" t="str">
        <f t="shared" si="38"/>
        <v>通常</v>
      </c>
      <c r="T119" s="63" t="str">
        <f t="shared" si="38"/>
        <v>通常</v>
      </c>
      <c r="U119" s="63" t="str">
        <f t="shared" si="38"/>
        <v>通常</v>
      </c>
      <c r="V119" s="63" t="str">
        <f t="shared" si="38"/>
        <v>通常</v>
      </c>
      <c r="W119" s="63" t="str">
        <f t="shared" si="38"/>
        <v>通常</v>
      </c>
      <c r="X119" s="63" t="str">
        <f t="shared" si="38"/>
        <v>通常</v>
      </c>
      <c r="Y119" s="63" t="str">
        <f t="shared" si="38"/>
        <v>通常</v>
      </c>
      <c r="Z119" s="63" t="str">
        <f t="shared" si="38"/>
        <v>通常</v>
      </c>
      <c r="AA119" s="63" t="str">
        <f t="shared" si="38"/>
        <v>通常</v>
      </c>
      <c r="AB119" s="63" t="str">
        <f t="shared" si="38"/>
        <v>通常</v>
      </c>
      <c r="AC119" s="63" t="str">
        <f t="shared" si="38"/>
        <v>通常</v>
      </c>
      <c r="AD119" s="63" t="str">
        <f t="shared" si="38"/>
        <v>通常</v>
      </c>
      <c r="AE119" s="63" t="str">
        <f t="shared" si="38"/>
        <v>通常</v>
      </c>
      <c r="AF119" s="63" t="str">
        <f t="shared" si="38"/>
        <v>通常</v>
      </c>
      <c r="AG119" s="63" t="str">
        <f t="shared" si="38"/>
        <v>通常</v>
      </c>
      <c r="AH119" s="61"/>
      <c r="AI119" s="62"/>
      <c r="AJ119" s="36"/>
    </row>
    <row r="120" spans="2:36" hidden="1" x14ac:dyDescent="0.15">
      <c r="B120" s="21"/>
      <c r="C120" s="63" t="str">
        <f>IF(C116="","通常実績",C116)</f>
        <v>通常実績</v>
      </c>
      <c r="D120" s="63" t="str">
        <f t="shared" ref="D120:AG120" si="39">IF(D116="","通常実績",D116)</f>
        <v>通常実績</v>
      </c>
      <c r="E120" s="63" t="str">
        <f t="shared" si="39"/>
        <v>通常実績</v>
      </c>
      <c r="F120" s="63" t="str">
        <f t="shared" si="39"/>
        <v>通常実績</v>
      </c>
      <c r="G120" s="63" t="str">
        <f t="shared" si="39"/>
        <v>通常実績</v>
      </c>
      <c r="H120" s="63" t="str">
        <f t="shared" si="39"/>
        <v>通常実績</v>
      </c>
      <c r="I120" s="63" t="str">
        <f t="shared" si="39"/>
        <v>通常実績</v>
      </c>
      <c r="J120" s="63" t="str">
        <f t="shared" si="39"/>
        <v>通常実績</v>
      </c>
      <c r="K120" s="63" t="str">
        <f t="shared" si="39"/>
        <v>通常実績</v>
      </c>
      <c r="L120" s="63" t="str">
        <f t="shared" si="39"/>
        <v>通常実績</v>
      </c>
      <c r="M120" s="63" t="str">
        <f t="shared" si="39"/>
        <v>通常実績</v>
      </c>
      <c r="N120" s="63" t="str">
        <f t="shared" si="39"/>
        <v>通常実績</v>
      </c>
      <c r="O120" s="63" t="str">
        <f t="shared" si="39"/>
        <v>通常実績</v>
      </c>
      <c r="P120" s="63" t="str">
        <f t="shared" si="39"/>
        <v>通常実績</v>
      </c>
      <c r="Q120" s="63" t="str">
        <f t="shared" si="39"/>
        <v>通常実績</v>
      </c>
      <c r="R120" s="63" t="str">
        <f t="shared" si="39"/>
        <v>通常実績</v>
      </c>
      <c r="S120" s="63" t="str">
        <f t="shared" si="39"/>
        <v>通常実績</v>
      </c>
      <c r="T120" s="63" t="str">
        <f t="shared" si="39"/>
        <v>通常実績</v>
      </c>
      <c r="U120" s="63" t="str">
        <f t="shared" si="39"/>
        <v>通常実績</v>
      </c>
      <c r="V120" s="63" t="str">
        <f t="shared" si="39"/>
        <v>通常実績</v>
      </c>
      <c r="W120" s="63" t="str">
        <f t="shared" si="39"/>
        <v>通常実績</v>
      </c>
      <c r="X120" s="63" t="str">
        <f t="shared" si="39"/>
        <v>通常実績</v>
      </c>
      <c r="Y120" s="63" t="str">
        <f t="shared" si="39"/>
        <v>通常実績</v>
      </c>
      <c r="Z120" s="63" t="str">
        <f t="shared" si="39"/>
        <v>通常実績</v>
      </c>
      <c r="AA120" s="63" t="str">
        <f t="shared" si="39"/>
        <v>通常実績</v>
      </c>
      <c r="AB120" s="63" t="str">
        <f t="shared" si="39"/>
        <v>通常実績</v>
      </c>
      <c r="AC120" s="63" t="str">
        <f t="shared" si="39"/>
        <v>通常実績</v>
      </c>
      <c r="AD120" s="63" t="str">
        <f t="shared" si="39"/>
        <v>通常実績</v>
      </c>
      <c r="AE120" s="63" t="str">
        <f t="shared" si="39"/>
        <v>通常実績</v>
      </c>
      <c r="AF120" s="63" t="str">
        <f t="shared" si="39"/>
        <v>通常実績</v>
      </c>
      <c r="AG120" s="63" t="str">
        <f t="shared" si="39"/>
        <v>通常実績</v>
      </c>
      <c r="AH120" s="61"/>
      <c r="AI120" s="62"/>
      <c r="AJ120" s="36"/>
    </row>
    <row r="121" spans="2:36" s="32" customFormat="1" x14ac:dyDescent="0.15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I121" s="59"/>
    </row>
    <row r="122" spans="2:36" hidden="1" x14ac:dyDescent="0.15">
      <c r="C122" s="7">
        <f>YEAR(C125)</f>
        <v>2024</v>
      </c>
      <c r="D122" s="7">
        <f>MONTH(C125)</f>
        <v>12</v>
      </c>
    </row>
    <row r="123" spans="2:36" x14ac:dyDescent="0.15">
      <c r="B123" s="11" t="s">
        <v>19</v>
      </c>
      <c r="C123" s="140">
        <f>C125</f>
        <v>45627</v>
      </c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8"/>
    </row>
    <row r="124" spans="2:36" hidden="1" x14ac:dyDescent="0.15">
      <c r="B124" s="44"/>
      <c r="C124" s="28">
        <f>DATE($C122,$D122,1)</f>
        <v>45627</v>
      </c>
      <c r="D124" s="28">
        <f>C124+1</f>
        <v>45628</v>
      </c>
      <c r="E124" s="28">
        <f t="shared" ref="E124:AG124" si="40">D124+1</f>
        <v>45629</v>
      </c>
      <c r="F124" s="28">
        <f t="shared" si="40"/>
        <v>45630</v>
      </c>
      <c r="G124" s="28">
        <f t="shared" si="40"/>
        <v>45631</v>
      </c>
      <c r="H124" s="28">
        <f t="shared" si="40"/>
        <v>45632</v>
      </c>
      <c r="I124" s="28">
        <f t="shared" si="40"/>
        <v>45633</v>
      </c>
      <c r="J124" s="28">
        <f t="shared" si="40"/>
        <v>45634</v>
      </c>
      <c r="K124" s="28">
        <f t="shared" si="40"/>
        <v>45635</v>
      </c>
      <c r="L124" s="28">
        <f t="shared" si="40"/>
        <v>45636</v>
      </c>
      <c r="M124" s="28">
        <f t="shared" si="40"/>
        <v>45637</v>
      </c>
      <c r="N124" s="28">
        <f t="shared" si="40"/>
        <v>45638</v>
      </c>
      <c r="O124" s="28">
        <f t="shared" si="40"/>
        <v>45639</v>
      </c>
      <c r="P124" s="28">
        <f t="shared" si="40"/>
        <v>45640</v>
      </c>
      <c r="Q124" s="28">
        <f t="shared" si="40"/>
        <v>45641</v>
      </c>
      <c r="R124" s="28">
        <f t="shared" si="40"/>
        <v>45642</v>
      </c>
      <c r="S124" s="28">
        <f t="shared" si="40"/>
        <v>45643</v>
      </c>
      <c r="T124" s="28">
        <f t="shared" si="40"/>
        <v>45644</v>
      </c>
      <c r="U124" s="28">
        <f t="shared" si="40"/>
        <v>45645</v>
      </c>
      <c r="V124" s="28">
        <f t="shared" si="40"/>
        <v>45646</v>
      </c>
      <c r="W124" s="28">
        <f t="shared" si="40"/>
        <v>45647</v>
      </c>
      <c r="X124" s="28">
        <f t="shared" si="40"/>
        <v>45648</v>
      </c>
      <c r="Y124" s="28">
        <f t="shared" si="40"/>
        <v>45649</v>
      </c>
      <c r="Z124" s="28">
        <f t="shared" si="40"/>
        <v>45650</v>
      </c>
      <c r="AA124" s="28">
        <f t="shared" si="40"/>
        <v>45651</v>
      </c>
      <c r="AB124" s="28">
        <f t="shared" si="40"/>
        <v>45652</v>
      </c>
      <c r="AC124" s="28">
        <f t="shared" si="40"/>
        <v>45653</v>
      </c>
      <c r="AD124" s="28">
        <f t="shared" si="40"/>
        <v>45654</v>
      </c>
      <c r="AE124" s="28">
        <f t="shared" si="40"/>
        <v>45655</v>
      </c>
      <c r="AF124" s="28">
        <f t="shared" si="40"/>
        <v>45656</v>
      </c>
      <c r="AG124" s="28">
        <f t="shared" si="40"/>
        <v>45657</v>
      </c>
      <c r="AH124" s="45"/>
      <c r="AI124" s="46"/>
    </row>
    <row r="125" spans="2:36" x14ac:dyDescent="0.15">
      <c r="B125" s="26" t="s">
        <v>20</v>
      </c>
      <c r="C125" s="47">
        <f>IF(EDATE(C110,1)&gt;$G$8,"",EDATE(C110,1))</f>
        <v>45627</v>
      </c>
      <c r="D125" s="28">
        <f>IF(D124&gt;$G$8,"",IF(C125=EOMONTH(DATE($C122,$D122,1),0),"",IF(C125="","",C125+1)))</f>
        <v>45628</v>
      </c>
      <c r="E125" s="28">
        <f t="shared" ref="E125:AG125" si="41">IF(E124&gt;$G$8,"",IF(D125=EOMONTH(DATE($C122,$D122,1),0),"",IF(D125="","",D125+1)))</f>
        <v>45629</v>
      </c>
      <c r="F125" s="28">
        <f t="shared" si="41"/>
        <v>45630</v>
      </c>
      <c r="G125" s="28">
        <f t="shared" si="41"/>
        <v>45631</v>
      </c>
      <c r="H125" s="28">
        <f t="shared" si="41"/>
        <v>45632</v>
      </c>
      <c r="I125" s="28">
        <f t="shared" si="41"/>
        <v>45633</v>
      </c>
      <c r="J125" s="28">
        <f t="shared" si="41"/>
        <v>45634</v>
      </c>
      <c r="K125" s="28">
        <f t="shared" si="41"/>
        <v>45635</v>
      </c>
      <c r="L125" s="28">
        <f t="shared" si="41"/>
        <v>45636</v>
      </c>
      <c r="M125" s="28">
        <f t="shared" si="41"/>
        <v>45637</v>
      </c>
      <c r="N125" s="28">
        <f t="shared" si="41"/>
        <v>45638</v>
      </c>
      <c r="O125" s="28">
        <f t="shared" si="41"/>
        <v>45639</v>
      </c>
      <c r="P125" s="28">
        <f t="shared" si="41"/>
        <v>45640</v>
      </c>
      <c r="Q125" s="28">
        <f t="shared" si="41"/>
        <v>45641</v>
      </c>
      <c r="R125" s="28">
        <f t="shared" si="41"/>
        <v>45642</v>
      </c>
      <c r="S125" s="28">
        <f t="shared" si="41"/>
        <v>45643</v>
      </c>
      <c r="T125" s="28">
        <f t="shared" si="41"/>
        <v>45644</v>
      </c>
      <c r="U125" s="28">
        <f t="shared" si="41"/>
        <v>45645</v>
      </c>
      <c r="V125" s="28">
        <f t="shared" si="41"/>
        <v>45646</v>
      </c>
      <c r="W125" s="28">
        <f t="shared" si="41"/>
        <v>45647</v>
      </c>
      <c r="X125" s="28">
        <f t="shared" si="41"/>
        <v>45648</v>
      </c>
      <c r="Y125" s="28">
        <f t="shared" si="41"/>
        <v>45649</v>
      </c>
      <c r="Z125" s="28">
        <f t="shared" si="41"/>
        <v>45650</v>
      </c>
      <c r="AA125" s="28">
        <f t="shared" si="41"/>
        <v>45651</v>
      </c>
      <c r="AB125" s="28">
        <f t="shared" si="41"/>
        <v>45652</v>
      </c>
      <c r="AC125" s="28">
        <f t="shared" si="41"/>
        <v>45653</v>
      </c>
      <c r="AD125" s="28">
        <f t="shared" si="41"/>
        <v>45654</v>
      </c>
      <c r="AE125" s="28">
        <f t="shared" si="41"/>
        <v>45655</v>
      </c>
      <c r="AF125" s="28">
        <f t="shared" si="41"/>
        <v>45656</v>
      </c>
      <c r="AG125" s="28">
        <f t="shared" si="41"/>
        <v>45657</v>
      </c>
      <c r="AH125" s="29" t="s">
        <v>21</v>
      </c>
      <c r="AI125" s="30">
        <f>+COUNTIFS(C126:AG126,"土",C130:AG130,"")+COUNTIFS(C126:AG126,"日",C130:AG130,"")</f>
        <v>9</v>
      </c>
    </row>
    <row r="126" spans="2:36" s="32" customFormat="1" x14ac:dyDescent="0.15">
      <c r="B126" s="48" t="s">
        <v>5</v>
      </c>
      <c r="C126" s="78" t="str">
        <f>IFERROR(TEXT(WEEKDAY(+C125),"aaa"),"")</f>
        <v>日</v>
      </c>
      <c r="D126" s="78" t="str">
        <f t="shared" ref="D126:AG126" si="42">IFERROR(TEXT(WEEKDAY(+D125),"aaa"),"")</f>
        <v>月</v>
      </c>
      <c r="E126" s="78" t="str">
        <f t="shared" si="42"/>
        <v>火</v>
      </c>
      <c r="F126" s="78" t="str">
        <f t="shared" si="42"/>
        <v>水</v>
      </c>
      <c r="G126" s="78" t="str">
        <f t="shared" si="42"/>
        <v>木</v>
      </c>
      <c r="H126" s="78" t="str">
        <f t="shared" si="42"/>
        <v>金</v>
      </c>
      <c r="I126" s="78" t="str">
        <f t="shared" si="42"/>
        <v>土</v>
      </c>
      <c r="J126" s="78" t="str">
        <f t="shared" si="42"/>
        <v>日</v>
      </c>
      <c r="K126" s="78" t="str">
        <f t="shared" si="42"/>
        <v>月</v>
      </c>
      <c r="L126" s="78" t="str">
        <f t="shared" si="42"/>
        <v>火</v>
      </c>
      <c r="M126" s="78" t="str">
        <f t="shared" si="42"/>
        <v>水</v>
      </c>
      <c r="N126" s="78" t="str">
        <f t="shared" si="42"/>
        <v>木</v>
      </c>
      <c r="O126" s="78" t="str">
        <f t="shared" si="42"/>
        <v>金</v>
      </c>
      <c r="P126" s="78" t="str">
        <f t="shared" si="42"/>
        <v>土</v>
      </c>
      <c r="Q126" s="78" t="str">
        <f t="shared" si="42"/>
        <v>日</v>
      </c>
      <c r="R126" s="78" t="str">
        <f t="shared" si="42"/>
        <v>月</v>
      </c>
      <c r="S126" s="78" t="str">
        <f t="shared" si="42"/>
        <v>火</v>
      </c>
      <c r="T126" s="78" t="str">
        <f t="shared" si="42"/>
        <v>水</v>
      </c>
      <c r="U126" s="78" t="str">
        <f t="shared" si="42"/>
        <v>木</v>
      </c>
      <c r="V126" s="78" t="str">
        <f t="shared" si="42"/>
        <v>金</v>
      </c>
      <c r="W126" s="78" t="str">
        <f t="shared" si="42"/>
        <v>土</v>
      </c>
      <c r="X126" s="78" t="str">
        <f t="shared" si="42"/>
        <v>日</v>
      </c>
      <c r="Y126" s="78" t="str">
        <f t="shared" si="42"/>
        <v>月</v>
      </c>
      <c r="Z126" s="78" t="str">
        <f t="shared" si="42"/>
        <v>火</v>
      </c>
      <c r="AA126" s="78" t="str">
        <f t="shared" si="42"/>
        <v>水</v>
      </c>
      <c r="AB126" s="78" t="str">
        <f t="shared" si="42"/>
        <v>木</v>
      </c>
      <c r="AC126" s="78" t="str">
        <f t="shared" si="42"/>
        <v>金</v>
      </c>
      <c r="AD126" s="78" t="str">
        <f t="shared" si="42"/>
        <v>土</v>
      </c>
      <c r="AE126" s="78" t="str">
        <f t="shared" si="42"/>
        <v>日</v>
      </c>
      <c r="AF126" s="78" t="str">
        <f t="shared" si="42"/>
        <v>月</v>
      </c>
      <c r="AG126" s="78" t="str">
        <f t="shared" si="42"/>
        <v>火</v>
      </c>
      <c r="AH126" s="49" t="s">
        <v>16</v>
      </c>
      <c r="AI126" s="50">
        <f>+COUNTIF(C130:AG130,"夏休")+COUNTIF(C130:AG130,"冬休")+COUNTIF(C130:AG130,"中止")</f>
        <v>0</v>
      </c>
    </row>
    <row r="127" spans="2:36" s="32" customFormat="1" ht="13.5" customHeight="1" x14ac:dyDescent="0.15">
      <c r="B127" s="131" t="s">
        <v>8</v>
      </c>
      <c r="C127" s="134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37"/>
      <c r="AE127" s="137"/>
      <c r="AF127" s="125"/>
      <c r="AG127" s="128"/>
      <c r="AH127" s="51" t="s">
        <v>2</v>
      </c>
      <c r="AI127" s="52">
        <f>COUNT(C125:AG125)-AI126</f>
        <v>31</v>
      </c>
    </row>
    <row r="128" spans="2:36" s="32" customFormat="1" ht="13.5" customHeight="1" x14ac:dyDescent="0.15">
      <c r="B128" s="132"/>
      <c r="C128" s="135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38"/>
      <c r="AE128" s="138"/>
      <c r="AF128" s="126"/>
      <c r="AG128" s="129"/>
      <c r="AH128" s="51" t="s">
        <v>6</v>
      </c>
      <c r="AI128" s="35">
        <f>+COUNTIF(C131:AG131,"休")</f>
        <v>0</v>
      </c>
      <c r="AJ128" s="36" t="str">
        <f>IF(AI129&gt;0.285,"",IF(AI128&lt;AI125,"←計画日数が足りません",""))</f>
        <v>←計画日数が足りません</v>
      </c>
    </row>
    <row r="129" spans="2:36" s="32" customFormat="1" ht="13.5" customHeight="1" x14ac:dyDescent="0.15">
      <c r="B129" s="133"/>
      <c r="C129" s="136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39"/>
      <c r="AE129" s="139"/>
      <c r="AF129" s="127"/>
      <c r="AG129" s="130"/>
      <c r="AH129" s="51" t="s">
        <v>9</v>
      </c>
      <c r="AI129" s="53">
        <f>+AI128/AI127</f>
        <v>0</v>
      </c>
    </row>
    <row r="130" spans="2:36" s="32" customFormat="1" x14ac:dyDescent="0.15">
      <c r="B130" s="54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1" t="s">
        <v>10</v>
      </c>
      <c r="AI130" s="35">
        <f>+COUNTIF(C132:AG132,"*休")</f>
        <v>0</v>
      </c>
    </row>
    <row r="131" spans="2:36" s="32" customFormat="1" x14ac:dyDescent="0.15">
      <c r="B131" s="48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4"/>
      <c r="AH131" s="55" t="s">
        <v>4</v>
      </c>
      <c r="AI131" s="56">
        <f>+AI130/AI127</f>
        <v>0</v>
      </c>
    </row>
    <row r="132" spans="2:36" s="32" customFormat="1" x14ac:dyDescent="0.15">
      <c r="B132" s="57" t="s">
        <v>7</v>
      </c>
      <c r="C132" s="65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7"/>
      <c r="AH132" s="58" t="s">
        <v>18</v>
      </c>
      <c r="AI132" s="43" t="str">
        <f>IF(AI131&gt;=0.285,"OK",IF(AI125&lt;=AI130,"OK",IF(AI125&gt;AI130,"NG")))</f>
        <v>NG</v>
      </c>
      <c r="AJ132" s="36" t="str">
        <f>IF(AI132="NG","←月単位未達成","←月単位達成")</f>
        <v>←月単位未達成</v>
      </c>
    </row>
    <row r="133" spans="2:36" hidden="1" x14ac:dyDescent="0.15">
      <c r="B133" s="21"/>
      <c r="C133" s="63" t="str">
        <f>IF($C130="","通常",C130)</f>
        <v>通常</v>
      </c>
      <c r="D133" s="63" t="str">
        <f t="shared" ref="D133:AG133" si="43">IF(D130="","通常",D130)</f>
        <v>通常</v>
      </c>
      <c r="E133" s="63" t="str">
        <f t="shared" si="43"/>
        <v>通常</v>
      </c>
      <c r="F133" s="63" t="str">
        <f t="shared" si="43"/>
        <v>通常</v>
      </c>
      <c r="G133" s="63" t="str">
        <f t="shared" si="43"/>
        <v>通常</v>
      </c>
      <c r="H133" s="63" t="str">
        <f t="shared" si="43"/>
        <v>通常</v>
      </c>
      <c r="I133" s="63" t="str">
        <f t="shared" si="43"/>
        <v>通常</v>
      </c>
      <c r="J133" s="63" t="str">
        <f t="shared" si="43"/>
        <v>通常</v>
      </c>
      <c r="K133" s="63" t="str">
        <f t="shared" si="43"/>
        <v>通常</v>
      </c>
      <c r="L133" s="63" t="str">
        <f t="shared" si="43"/>
        <v>通常</v>
      </c>
      <c r="M133" s="63" t="str">
        <f t="shared" si="43"/>
        <v>通常</v>
      </c>
      <c r="N133" s="63" t="str">
        <f t="shared" si="43"/>
        <v>通常</v>
      </c>
      <c r="O133" s="63" t="str">
        <f t="shared" si="43"/>
        <v>通常</v>
      </c>
      <c r="P133" s="63" t="str">
        <f t="shared" si="43"/>
        <v>通常</v>
      </c>
      <c r="Q133" s="63" t="str">
        <f t="shared" si="43"/>
        <v>通常</v>
      </c>
      <c r="R133" s="63" t="str">
        <f t="shared" si="43"/>
        <v>通常</v>
      </c>
      <c r="S133" s="63" t="str">
        <f t="shared" si="43"/>
        <v>通常</v>
      </c>
      <c r="T133" s="63" t="str">
        <f t="shared" si="43"/>
        <v>通常</v>
      </c>
      <c r="U133" s="63" t="str">
        <f t="shared" si="43"/>
        <v>通常</v>
      </c>
      <c r="V133" s="63" t="str">
        <f t="shared" si="43"/>
        <v>通常</v>
      </c>
      <c r="W133" s="63" t="str">
        <f t="shared" si="43"/>
        <v>通常</v>
      </c>
      <c r="X133" s="63" t="str">
        <f t="shared" si="43"/>
        <v>通常</v>
      </c>
      <c r="Y133" s="63" t="str">
        <f t="shared" si="43"/>
        <v>通常</v>
      </c>
      <c r="Z133" s="63" t="str">
        <f t="shared" si="43"/>
        <v>通常</v>
      </c>
      <c r="AA133" s="63" t="str">
        <f t="shared" si="43"/>
        <v>通常</v>
      </c>
      <c r="AB133" s="63" t="str">
        <f t="shared" si="43"/>
        <v>通常</v>
      </c>
      <c r="AC133" s="63" t="str">
        <f t="shared" si="43"/>
        <v>通常</v>
      </c>
      <c r="AD133" s="63" t="str">
        <f t="shared" si="43"/>
        <v>通常</v>
      </c>
      <c r="AE133" s="63" t="str">
        <f t="shared" si="43"/>
        <v>通常</v>
      </c>
      <c r="AF133" s="63" t="str">
        <f t="shared" si="43"/>
        <v>通常</v>
      </c>
      <c r="AG133" s="63" t="str">
        <f t="shared" si="43"/>
        <v>通常</v>
      </c>
      <c r="AH133" s="61"/>
      <c r="AI133" s="62"/>
      <c r="AJ133" s="36"/>
    </row>
    <row r="134" spans="2:36" hidden="1" x14ac:dyDescent="0.15">
      <c r="B134" s="21"/>
      <c r="C134" s="63" t="str">
        <f>IF(C130="","通常実績",C130)</f>
        <v>通常実績</v>
      </c>
      <c r="D134" s="63" t="str">
        <f t="shared" ref="D134:AG134" si="44">IF(D130="","通常実績",D130)</f>
        <v>通常実績</v>
      </c>
      <c r="E134" s="63" t="str">
        <f t="shared" si="44"/>
        <v>通常実績</v>
      </c>
      <c r="F134" s="63" t="str">
        <f t="shared" si="44"/>
        <v>通常実績</v>
      </c>
      <c r="G134" s="63" t="str">
        <f t="shared" si="44"/>
        <v>通常実績</v>
      </c>
      <c r="H134" s="63" t="str">
        <f t="shared" si="44"/>
        <v>通常実績</v>
      </c>
      <c r="I134" s="63" t="str">
        <f t="shared" si="44"/>
        <v>通常実績</v>
      </c>
      <c r="J134" s="63" t="str">
        <f t="shared" si="44"/>
        <v>通常実績</v>
      </c>
      <c r="K134" s="63" t="str">
        <f t="shared" si="44"/>
        <v>通常実績</v>
      </c>
      <c r="L134" s="63" t="str">
        <f t="shared" si="44"/>
        <v>通常実績</v>
      </c>
      <c r="M134" s="63" t="str">
        <f t="shared" si="44"/>
        <v>通常実績</v>
      </c>
      <c r="N134" s="63" t="str">
        <f t="shared" si="44"/>
        <v>通常実績</v>
      </c>
      <c r="O134" s="63" t="str">
        <f t="shared" si="44"/>
        <v>通常実績</v>
      </c>
      <c r="P134" s="63" t="str">
        <f t="shared" si="44"/>
        <v>通常実績</v>
      </c>
      <c r="Q134" s="63" t="str">
        <f t="shared" si="44"/>
        <v>通常実績</v>
      </c>
      <c r="R134" s="63" t="str">
        <f t="shared" si="44"/>
        <v>通常実績</v>
      </c>
      <c r="S134" s="63" t="str">
        <f t="shared" si="44"/>
        <v>通常実績</v>
      </c>
      <c r="T134" s="63" t="str">
        <f t="shared" si="44"/>
        <v>通常実績</v>
      </c>
      <c r="U134" s="63" t="str">
        <f t="shared" si="44"/>
        <v>通常実績</v>
      </c>
      <c r="V134" s="63" t="str">
        <f t="shared" si="44"/>
        <v>通常実績</v>
      </c>
      <c r="W134" s="63" t="str">
        <f t="shared" si="44"/>
        <v>通常実績</v>
      </c>
      <c r="X134" s="63" t="str">
        <f t="shared" si="44"/>
        <v>通常実績</v>
      </c>
      <c r="Y134" s="63" t="str">
        <f t="shared" si="44"/>
        <v>通常実績</v>
      </c>
      <c r="Z134" s="63" t="str">
        <f t="shared" si="44"/>
        <v>通常実績</v>
      </c>
      <c r="AA134" s="63" t="str">
        <f t="shared" si="44"/>
        <v>通常実績</v>
      </c>
      <c r="AB134" s="63" t="str">
        <f t="shared" si="44"/>
        <v>通常実績</v>
      </c>
      <c r="AC134" s="63" t="str">
        <f t="shared" si="44"/>
        <v>通常実績</v>
      </c>
      <c r="AD134" s="63" t="str">
        <f t="shared" si="44"/>
        <v>通常実績</v>
      </c>
      <c r="AE134" s="63" t="str">
        <f t="shared" si="44"/>
        <v>通常実績</v>
      </c>
      <c r="AF134" s="63" t="str">
        <f t="shared" si="44"/>
        <v>通常実績</v>
      </c>
      <c r="AG134" s="63" t="str">
        <f t="shared" si="44"/>
        <v>通常実績</v>
      </c>
      <c r="AH134" s="61"/>
      <c r="AI134" s="62"/>
      <c r="AJ134" s="36"/>
    </row>
    <row r="135" spans="2:36" s="32" customFormat="1" x14ac:dyDescent="0.15"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I135" s="59"/>
    </row>
    <row r="136" spans="2:36" hidden="1" x14ac:dyDescent="0.15">
      <c r="C136" s="7" t="e">
        <f>YEAR(C139)</f>
        <v>#VALUE!</v>
      </c>
      <c r="D136" s="7" t="e">
        <f>MONTH(C139)</f>
        <v>#VALUE!</v>
      </c>
    </row>
    <row r="137" spans="2:36" x14ac:dyDescent="0.15">
      <c r="B137" s="11" t="s">
        <v>19</v>
      </c>
      <c r="C137" s="140" t="str">
        <f>C139</f>
        <v/>
      </c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8"/>
    </row>
    <row r="138" spans="2:36" hidden="1" x14ac:dyDescent="0.15">
      <c r="B138" s="44"/>
      <c r="C138" s="28" t="e">
        <f>DATE($C136,$D136,1)</f>
        <v>#VALUE!</v>
      </c>
      <c r="D138" s="28" t="e">
        <f>C138+1</f>
        <v>#VALUE!</v>
      </c>
      <c r="E138" s="28" t="e">
        <f t="shared" ref="E138:AG138" si="45">D138+1</f>
        <v>#VALUE!</v>
      </c>
      <c r="F138" s="28" t="e">
        <f t="shared" si="45"/>
        <v>#VALUE!</v>
      </c>
      <c r="G138" s="28" t="e">
        <f t="shared" si="45"/>
        <v>#VALUE!</v>
      </c>
      <c r="H138" s="28" t="e">
        <f t="shared" si="45"/>
        <v>#VALUE!</v>
      </c>
      <c r="I138" s="28" t="e">
        <f t="shared" si="45"/>
        <v>#VALUE!</v>
      </c>
      <c r="J138" s="28" t="e">
        <f t="shared" si="45"/>
        <v>#VALUE!</v>
      </c>
      <c r="K138" s="28" t="e">
        <f t="shared" si="45"/>
        <v>#VALUE!</v>
      </c>
      <c r="L138" s="28" t="e">
        <f t="shared" si="45"/>
        <v>#VALUE!</v>
      </c>
      <c r="M138" s="28" t="e">
        <f t="shared" si="45"/>
        <v>#VALUE!</v>
      </c>
      <c r="N138" s="28" t="e">
        <f t="shared" si="45"/>
        <v>#VALUE!</v>
      </c>
      <c r="O138" s="28" t="e">
        <f t="shared" si="45"/>
        <v>#VALUE!</v>
      </c>
      <c r="P138" s="28" t="e">
        <f t="shared" si="45"/>
        <v>#VALUE!</v>
      </c>
      <c r="Q138" s="28" t="e">
        <f t="shared" si="45"/>
        <v>#VALUE!</v>
      </c>
      <c r="R138" s="28" t="e">
        <f t="shared" si="45"/>
        <v>#VALUE!</v>
      </c>
      <c r="S138" s="28" t="e">
        <f t="shared" si="45"/>
        <v>#VALUE!</v>
      </c>
      <c r="T138" s="28" t="e">
        <f t="shared" si="45"/>
        <v>#VALUE!</v>
      </c>
      <c r="U138" s="28" t="e">
        <f t="shared" si="45"/>
        <v>#VALUE!</v>
      </c>
      <c r="V138" s="28" t="e">
        <f t="shared" si="45"/>
        <v>#VALUE!</v>
      </c>
      <c r="W138" s="28" t="e">
        <f t="shared" si="45"/>
        <v>#VALUE!</v>
      </c>
      <c r="X138" s="28" t="e">
        <f t="shared" si="45"/>
        <v>#VALUE!</v>
      </c>
      <c r="Y138" s="28" t="e">
        <f t="shared" si="45"/>
        <v>#VALUE!</v>
      </c>
      <c r="Z138" s="28" t="e">
        <f t="shared" si="45"/>
        <v>#VALUE!</v>
      </c>
      <c r="AA138" s="28" t="e">
        <f t="shared" si="45"/>
        <v>#VALUE!</v>
      </c>
      <c r="AB138" s="28" t="e">
        <f t="shared" si="45"/>
        <v>#VALUE!</v>
      </c>
      <c r="AC138" s="28" t="e">
        <f t="shared" si="45"/>
        <v>#VALUE!</v>
      </c>
      <c r="AD138" s="28" t="e">
        <f t="shared" si="45"/>
        <v>#VALUE!</v>
      </c>
      <c r="AE138" s="28" t="e">
        <f t="shared" si="45"/>
        <v>#VALUE!</v>
      </c>
      <c r="AF138" s="28" t="e">
        <f t="shared" si="45"/>
        <v>#VALUE!</v>
      </c>
      <c r="AG138" s="28" t="e">
        <f t="shared" si="45"/>
        <v>#VALUE!</v>
      </c>
      <c r="AH138" s="45"/>
      <c r="AI138" s="46"/>
    </row>
    <row r="139" spans="2:36" x14ac:dyDescent="0.15">
      <c r="B139" s="26" t="s">
        <v>20</v>
      </c>
      <c r="C139" s="47" t="str">
        <f>IF(EDATE(C124,1)&gt;$G$8,"",EDATE(C124,1))</f>
        <v/>
      </c>
      <c r="D139" s="28" t="e">
        <f>IF(D138&gt;$G$8,"",IF(C139=EOMONTH(DATE($C136,$D136,1),0),"",IF(C139="","",C139+1)))</f>
        <v>#VALUE!</v>
      </c>
      <c r="E139" s="28" t="e">
        <f t="shared" ref="E139:AG139" si="46">IF(E138&gt;$G$8,"",IF(D139=EOMONTH(DATE($C136,$D136,1),0),"",IF(D139="","",D139+1)))</f>
        <v>#VALUE!</v>
      </c>
      <c r="F139" s="28" t="e">
        <f t="shared" si="46"/>
        <v>#VALUE!</v>
      </c>
      <c r="G139" s="28" t="e">
        <f t="shared" si="46"/>
        <v>#VALUE!</v>
      </c>
      <c r="H139" s="28" t="e">
        <f t="shared" si="46"/>
        <v>#VALUE!</v>
      </c>
      <c r="I139" s="28" t="e">
        <f t="shared" si="46"/>
        <v>#VALUE!</v>
      </c>
      <c r="J139" s="28" t="e">
        <f t="shared" si="46"/>
        <v>#VALUE!</v>
      </c>
      <c r="K139" s="28" t="e">
        <f t="shared" si="46"/>
        <v>#VALUE!</v>
      </c>
      <c r="L139" s="28" t="e">
        <f t="shared" si="46"/>
        <v>#VALUE!</v>
      </c>
      <c r="M139" s="28" t="e">
        <f t="shared" si="46"/>
        <v>#VALUE!</v>
      </c>
      <c r="N139" s="28" t="e">
        <f t="shared" si="46"/>
        <v>#VALUE!</v>
      </c>
      <c r="O139" s="28" t="e">
        <f t="shared" si="46"/>
        <v>#VALUE!</v>
      </c>
      <c r="P139" s="28" t="e">
        <f t="shared" si="46"/>
        <v>#VALUE!</v>
      </c>
      <c r="Q139" s="28" t="e">
        <f t="shared" si="46"/>
        <v>#VALUE!</v>
      </c>
      <c r="R139" s="28" t="e">
        <f t="shared" si="46"/>
        <v>#VALUE!</v>
      </c>
      <c r="S139" s="28" t="e">
        <f t="shared" si="46"/>
        <v>#VALUE!</v>
      </c>
      <c r="T139" s="28" t="e">
        <f t="shared" si="46"/>
        <v>#VALUE!</v>
      </c>
      <c r="U139" s="28" t="e">
        <f t="shared" si="46"/>
        <v>#VALUE!</v>
      </c>
      <c r="V139" s="28" t="e">
        <f t="shared" si="46"/>
        <v>#VALUE!</v>
      </c>
      <c r="W139" s="28" t="e">
        <f t="shared" si="46"/>
        <v>#VALUE!</v>
      </c>
      <c r="X139" s="28" t="e">
        <f t="shared" si="46"/>
        <v>#VALUE!</v>
      </c>
      <c r="Y139" s="28" t="e">
        <f t="shared" si="46"/>
        <v>#VALUE!</v>
      </c>
      <c r="Z139" s="28" t="e">
        <f t="shared" si="46"/>
        <v>#VALUE!</v>
      </c>
      <c r="AA139" s="28" t="e">
        <f t="shared" si="46"/>
        <v>#VALUE!</v>
      </c>
      <c r="AB139" s="28" t="e">
        <f t="shared" si="46"/>
        <v>#VALUE!</v>
      </c>
      <c r="AC139" s="28" t="e">
        <f t="shared" si="46"/>
        <v>#VALUE!</v>
      </c>
      <c r="AD139" s="28" t="e">
        <f t="shared" si="46"/>
        <v>#VALUE!</v>
      </c>
      <c r="AE139" s="28" t="e">
        <f t="shared" si="46"/>
        <v>#VALUE!</v>
      </c>
      <c r="AF139" s="28" t="e">
        <f t="shared" si="46"/>
        <v>#VALUE!</v>
      </c>
      <c r="AG139" s="28" t="e">
        <f t="shared" si="46"/>
        <v>#VALUE!</v>
      </c>
      <c r="AH139" s="29" t="s">
        <v>21</v>
      </c>
      <c r="AI139" s="30">
        <f>+COUNTIFS(C140:AG140,"土",C144:AG144,"")+COUNTIFS(C140:AG140,"日",C144:AG144,"")</f>
        <v>0</v>
      </c>
    </row>
    <row r="140" spans="2:36" s="32" customFormat="1" x14ac:dyDescent="0.15">
      <c r="B140" s="48" t="s">
        <v>5</v>
      </c>
      <c r="C140" s="78" t="str">
        <f>IFERROR(TEXT(WEEKDAY(+C139),"aaa"),"")</f>
        <v/>
      </c>
      <c r="D140" s="78" t="str">
        <f t="shared" ref="D140:AG140" si="47">IFERROR(TEXT(WEEKDAY(+D139),"aaa"),"")</f>
        <v/>
      </c>
      <c r="E140" s="78" t="str">
        <f t="shared" si="47"/>
        <v/>
      </c>
      <c r="F140" s="78" t="str">
        <f t="shared" si="47"/>
        <v/>
      </c>
      <c r="G140" s="78" t="str">
        <f t="shared" si="47"/>
        <v/>
      </c>
      <c r="H140" s="78" t="str">
        <f t="shared" si="47"/>
        <v/>
      </c>
      <c r="I140" s="78" t="str">
        <f t="shared" si="47"/>
        <v/>
      </c>
      <c r="J140" s="78" t="str">
        <f t="shared" si="47"/>
        <v/>
      </c>
      <c r="K140" s="78" t="str">
        <f t="shared" si="47"/>
        <v/>
      </c>
      <c r="L140" s="78" t="str">
        <f t="shared" si="47"/>
        <v/>
      </c>
      <c r="M140" s="78" t="str">
        <f t="shared" si="47"/>
        <v/>
      </c>
      <c r="N140" s="78" t="str">
        <f t="shared" si="47"/>
        <v/>
      </c>
      <c r="O140" s="78" t="str">
        <f t="shared" si="47"/>
        <v/>
      </c>
      <c r="P140" s="78" t="str">
        <f t="shared" si="47"/>
        <v/>
      </c>
      <c r="Q140" s="78" t="str">
        <f t="shared" si="47"/>
        <v/>
      </c>
      <c r="R140" s="78" t="str">
        <f t="shared" si="47"/>
        <v/>
      </c>
      <c r="S140" s="78" t="str">
        <f t="shared" si="47"/>
        <v/>
      </c>
      <c r="T140" s="78" t="str">
        <f t="shared" si="47"/>
        <v/>
      </c>
      <c r="U140" s="78" t="str">
        <f t="shared" si="47"/>
        <v/>
      </c>
      <c r="V140" s="78" t="str">
        <f t="shared" si="47"/>
        <v/>
      </c>
      <c r="W140" s="78" t="str">
        <f t="shared" si="47"/>
        <v/>
      </c>
      <c r="X140" s="78" t="str">
        <f t="shared" si="47"/>
        <v/>
      </c>
      <c r="Y140" s="78" t="str">
        <f t="shared" si="47"/>
        <v/>
      </c>
      <c r="Z140" s="78" t="str">
        <f t="shared" si="47"/>
        <v/>
      </c>
      <c r="AA140" s="78" t="str">
        <f t="shared" si="47"/>
        <v/>
      </c>
      <c r="AB140" s="78" t="str">
        <f t="shared" si="47"/>
        <v/>
      </c>
      <c r="AC140" s="78" t="str">
        <f t="shared" si="47"/>
        <v/>
      </c>
      <c r="AD140" s="78" t="str">
        <f t="shared" si="47"/>
        <v/>
      </c>
      <c r="AE140" s="78" t="str">
        <f t="shared" si="47"/>
        <v/>
      </c>
      <c r="AF140" s="78" t="str">
        <f t="shared" si="47"/>
        <v/>
      </c>
      <c r="AG140" s="78" t="str">
        <f t="shared" si="47"/>
        <v/>
      </c>
      <c r="AH140" s="49" t="s">
        <v>16</v>
      </c>
      <c r="AI140" s="50">
        <f>+COUNTIF(C144:AG144,"夏休")+COUNTIF(C144:AG144,"冬休")+COUNTIF(C144:AG144,"中止")</f>
        <v>0</v>
      </c>
    </row>
    <row r="141" spans="2:36" s="32" customFormat="1" ht="13.5" customHeight="1" x14ac:dyDescent="0.15">
      <c r="B141" s="131" t="s">
        <v>8</v>
      </c>
      <c r="C141" s="134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37"/>
      <c r="AE141" s="137"/>
      <c r="AF141" s="125"/>
      <c r="AG141" s="128"/>
      <c r="AH141" s="51" t="s">
        <v>2</v>
      </c>
      <c r="AI141" s="52">
        <f>COUNT(C139:AG139)-AI140</f>
        <v>0</v>
      </c>
    </row>
    <row r="142" spans="2:36" s="32" customFormat="1" ht="13.5" customHeight="1" x14ac:dyDescent="0.15">
      <c r="B142" s="132"/>
      <c r="C142" s="135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38"/>
      <c r="AE142" s="138"/>
      <c r="AF142" s="126"/>
      <c r="AG142" s="129"/>
      <c r="AH142" s="51" t="s">
        <v>6</v>
      </c>
      <c r="AI142" s="35">
        <f>+COUNTIF(C145:AG145,"休")</f>
        <v>0</v>
      </c>
      <c r="AJ142" s="36" t="e">
        <f>IF(AI143&gt;0.285,"",IF(AI142&lt;AI139,"←計画日数が足りません",""))</f>
        <v>#DIV/0!</v>
      </c>
    </row>
    <row r="143" spans="2:36" s="32" customFormat="1" ht="13.5" customHeight="1" x14ac:dyDescent="0.15">
      <c r="B143" s="133"/>
      <c r="C143" s="136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39"/>
      <c r="AE143" s="139"/>
      <c r="AF143" s="127"/>
      <c r="AG143" s="130"/>
      <c r="AH143" s="51" t="s">
        <v>9</v>
      </c>
      <c r="AI143" s="53" t="e">
        <f>+AI142/AI141</f>
        <v>#DIV/0!</v>
      </c>
    </row>
    <row r="144" spans="2:36" s="32" customFormat="1" x14ac:dyDescent="0.15">
      <c r="B144" s="54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1" t="s">
        <v>10</v>
      </c>
      <c r="AI144" s="35">
        <f>+COUNTIF(C146:AG146,"*休")</f>
        <v>0</v>
      </c>
    </row>
    <row r="145" spans="2:36" s="32" customFormat="1" x14ac:dyDescent="0.15">
      <c r="B145" s="48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4"/>
      <c r="AH145" s="55" t="s">
        <v>4</v>
      </c>
      <c r="AI145" s="56" t="e">
        <f>+AI144/AI141</f>
        <v>#DIV/0!</v>
      </c>
    </row>
    <row r="146" spans="2:36" s="32" customFormat="1" x14ac:dyDescent="0.15">
      <c r="B146" s="57" t="s">
        <v>7</v>
      </c>
      <c r="C146" s="65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7"/>
      <c r="AH146" s="58" t="s">
        <v>18</v>
      </c>
      <c r="AI146" s="43" t="e">
        <f>IF(AI145&gt;=0.285,"OK",IF(AI139&lt;=AI144,"OK",IF(AI139&gt;AI144,"NG")))</f>
        <v>#DIV/0!</v>
      </c>
      <c r="AJ146" s="36" t="e">
        <f>IF(AI146="NG","←月単位未達成","←月単位達成")</f>
        <v>#DIV/0!</v>
      </c>
    </row>
    <row r="147" spans="2:36" hidden="1" x14ac:dyDescent="0.15">
      <c r="B147" s="21"/>
      <c r="C147" s="63" t="str">
        <f>IF($C144="","通常",C144)</f>
        <v>通常</v>
      </c>
      <c r="D147" s="63" t="str">
        <f t="shared" ref="D147:AG147" si="48">IF(D144="","通常",D144)</f>
        <v>通常</v>
      </c>
      <c r="E147" s="63" t="str">
        <f t="shared" si="48"/>
        <v>通常</v>
      </c>
      <c r="F147" s="63" t="str">
        <f t="shared" si="48"/>
        <v>通常</v>
      </c>
      <c r="G147" s="63" t="str">
        <f t="shared" si="48"/>
        <v>通常</v>
      </c>
      <c r="H147" s="63" t="str">
        <f t="shared" si="48"/>
        <v>通常</v>
      </c>
      <c r="I147" s="63" t="str">
        <f t="shared" si="48"/>
        <v>通常</v>
      </c>
      <c r="J147" s="63" t="str">
        <f t="shared" si="48"/>
        <v>通常</v>
      </c>
      <c r="K147" s="63" t="str">
        <f t="shared" si="48"/>
        <v>通常</v>
      </c>
      <c r="L147" s="63" t="str">
        <f t="shared" si="48"/>
        <v>通常</v>
      </c>
      <c r="M147" s="63" t="str">
        <f t="shared" si="48"/>
        <v>通常</v>
      </c>
      <c r="N147" s="63" t="str">
        <f t="shared" si="48"/>
        <v>通常</v>
      </c>
      <c r="O147" s="63" t="str">
        <f t="shared" si="48"/>
        <v>通常</v>
      </c>
      <c r="P147" s="63" t="str">
        <f t="shared" si="48"/>
        <v>通常</v>
      </c>
      <c r="Q147" s="63" t="str">
        <f t="shared" si="48"/>
        <v>通常</v>
      </c>
      <c r="R147" s="63" t="str">
        <f t="shared" si="48"/>
        <v>通常</v>
      </c>
      <c r="S147" s="63" t="str">
        <f t="shared" si="48"/>
        <v>通常</v>
      </c>
      <c r="T147" s="63" t="str">
        <f t="shared" si="48"/>
        <v>通常</v>
      </c>
      <c r="U147" s="63" t="str">
        <f t="shared" si="48"/>
        <v>通常</v>
      </c>
      <c r="V147" s="63" t="str">
        <f t="shared" si="48"/>
        <v>通常</v>
      </c>
      <c r="W147" s="63" t="str">
        <f t="shared" si="48"/>
        <v>通常</v>
      </c>
      <c r="X147" s="63" t="str">
        <f t="shared" si="48"/>
        <v>通常</v>
      </c>
      <c r="Y147" s="63" t="str">
        <f t="shared" si="48"/>
        <v>通常</v>
      </c>
      <c r="Z147" s="63" t="str">
        <f t="shared" si="48"/>
        <v>通常</v>
      </c>
      <c r="AA147" s="63" t="str">
        <f t="shared" si="48"/>
        <v>通常</v>
      </c>
      <c r="AB147" s="63" t="str">
        <f t="shared" si="48"/>
        <v>通常</v>
      </c>
      <c r="AC147" s="63" t="str">
        <f t="shared" si="48"/>
        <v>通常</v>
      </c>
      <c r="AD147" s="63" t="str">
        <f t="shared" si="48"/>
        <v>通常</v>
      </c>
      <c r="AE147" s="63" t="str">
        <f t="shared" si="48"/>
        <v>通常</v>
      </c>
      <c r="AF147" s="63" t="str">
        <f t="shared" si="48"/>
        <v>通常</v>
      </c>
      <c r="AG147" s="63" t="str">
        <f t="shared" si="48"/>
        <v>通常</v>
      </c>
      <c r="AH147" s="61"/>
      <c r="AI147" s="62"/>
      <c r="AJ147" s="36"/>
    </row>
    <row r="148" spans="2:36" hidden="1" x14ac:dyDescent="0.15">
      <c r="B148" s="21"/>
      <c r="C148" s="63" t="str">
        <f>IF(C144="","通常実績",C144)</f>
        <v>通常実績</v>
      </c>
      <c r="D148" s="63" t="str">
        <f t="shared" ref="D148:AG148" si="49">IF(D144="","通常実績",D144)</f>
        <v>通常実績</v>
      </c>
      <c r="E148" s="63" t="str">
        <f t="shared" si="49"/>
        <v>通常実績</v>
      </c>
      <c r="F148" s="63" t="str">
        <f t="shared" si="49"/>
        <v>通常実績</v>
      </c>
      <c r="G148" s="63" t="str">
        <f t="shared" si="49"/>
        <v>通常実績</v>
      </c>
      <c r="H148" s="63" t="str">
        <f t="shared" si="49"/>
        <v>通常実績</v>
      </c>
      <c r="I148" s="63" t="str">
        <f t="shared" si="49"/>
        <v>通常実績</v>
      </c>
      <c r="J148" s="63" t="str">
        <f t="shared" si="49"/>
        <v>通常実績</v>
      </c>
      <c r="K148" s="63" t="str">
        <f t="shared" si="49"/>
        <v>通常実績</v>
      </c>
      <c r="L148" s="63" t="str">
        <f t="shared" si="49"/>
        <v>通常実績</v>
      </c>
      <c r="M148" s="63" t="str">
        <f t="shared" si="49"/>
        <v>通常実績</v>
      </c>
      <c r="N148" s="63" t="str">
        <f t="shared" si="49"/>
        <v>通常実績</v>
      </c>
      <c r="O148" s="63" t="str">
        <f t="shared" si="49"/>
        <v>通常実績</v>
      </c>
      <c r="P148" s="63" t="str">
        <f t="shared" si="49"/>
        <v>通常実績</v>
      </c>
      <c r="Q148" s="63" t="str">
        <f t="shared" si="49"/>
        <v>通常実績</v>
      </c>
      <c r="R148" s="63" t="str">
        <f t="shared" si="49"/>
        <v>通常実績</v>
      </c>
      <c r="S148" s="63" t="str">
        <f t="shared" si="49"/>
        <v>通常実績</v>
      </c>
      <c r="T148" s="63" t="str">
        <f t="shared" si="49"/>
        <v>通常実績</v>
      </c>
      <c r="U148" s="63" t="str">
        <f t="shared" si="49"/>
        <v>通常実績</v>
      </c>
      <c r="V148" s="63" t="str">
        <f t="shared" si="49"/>
        <v>通常実績</v>
      </c>
      <c r="W148" s="63" t="str">
        <f t="shared" si="49"/>
        <v>通常実績</v>
      </c>
      <c r="X148" s="63" t="str">
        <f t="shared" si="49"/>
        <v>通常実績</v>
      </c>
      <c r="Y148" s="63" t="str">
        <f t="shared" si="49"/>
        <v>通常実績</v>
      </c>
      <c r="Z148" s="63" t="str">
        <f t="shared" si="49"/>
        <v>通常実績</v>
      </c>
      <c r="AA148" s="63" t="str">
        <f t="shared" si="49"/>
        <v>通常実績</v>
      </c>
      <c r="AB148" s="63" t="str">
        <f t="shared" si="49"/>
        <v>通常実績</v>
      </c>
      <c r="AC148" s="63" t="str">
        <f t="shared" si="49"/>
        <v>通常実績</v>
      </c>
      <c r="AD148" s="63" t="str">
        <f t="shared" si="49"/>
        <v>通常実績</v>
      </c>
      <c r="AE148" s="63" t="str">
        <f t="shared" si="49"/>
        <v>通常実績</v>
      </c>
      <c r="AF148" s="63" t="str">
        <f t="shared" si="49"/>
        <v>通常実績</v>
      </c>
      <c r="AG148" s="63" t="str">
        <f t="shared" si="49"/>
        <v>通常実績</v>
      </c>
      <c r="AH148" s="61"/>
      <c r="AI148" s="62"/>
      <c r="AJ148" s="36"/>
    </row>
    <row r="149" spans="2:36" s="32" customFormat="1" x14ac:dyDescent="0.15"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I149" s="59"/>
    </row>
    <row r="150" spans="2:36" hidden="1" x14ac:dyDescent="0.15">
      <c r="C150" s="7" t="e">
        <f>YEAR(C153)</f>
        <v>#VALUE!</v>
      </c>
      <c r="D150" s="7" t="e">
        <f>MONTH(C153)</f>
        <v>#VALUE!</v>
      </c>
    </row>
    <row r="151" spans="2:36" x14ac:dyDescent="0.15">
      <c r="B151" s="11" t="s">
        <v>19</v>
      </c>
      <c r="C151" s="140" t="e">
        <f>C153</f>
        <v>#VALUE!</v>
      </c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  <c r="AH151" s="117"/>
      <c r="AI151" s="118"/>
    </row>
    <row r="152" spans="2:36" hidden="1" x14ac:dyDescent="0.15">
      <c r="B152" s="44"/>
      <c r="C152" s="28" t="e">
        <f>DATE($C150,$D150,1)</f>
        <v>#VALUE!</v>
      </c>
      <c r="D152" s="28" t="e">
        <f>C152+1</f>
        <v>#VALUE!</v>
      </c>
      <c r="E152" s="28" t="e">
        <f t="shared" ref="E152:AG152" si="50">D152+1</f>
        <v>#VALUE!</v>
      </c>
      <c r="F152" s="28" t="e">
        <f t="shared" si="50"/>
        <v>#VALUE!</v>
      </c>
      <c r="G152" s="28" t="e">
        <f t="shared" si="50"/>
        <v>#VALUE!</v>
      </c>
      <c r="H152" s="28" t="e">
        <f t="shared" si="50"/>
        <v>#VALUE!</v>
      </c>
      <c r="I152" s="28" t="e">
        <f t="shared" si="50"/>
        <v>#VALUE!</v>
      </c>
      <c r="J152" s="28" t="e">
        <f t="shared" si="50"/>
        <v>#VALUE!</v>
      </c>
      <c r="K152" s="28" t="e">
        <f t="shared" si="50"/>
        <v>#VALUE!</v>
      </c>
      <c r="L152" s="28" t="e">
        <f t="shared" si="50"/>
        <v>#VALUE!</v>
      </c>
      <c r="M152" s="28" t="e">
        <f t="shared" si="50"/>
        <v>#VALUE!</v>
      </c>
      <c r="N152" s="28" t="e">
        <f t="shared" si="50"/>
        <v>#VALUE!</v>
      </c>
      <c r="O152" s="28" t="e">
        <f t="shared" si="50"/>
        <v>#VALUE!</v>
      </c>
      <c r="P152" s="28" t="e">
        <f t="shared" si="50"/>
        <v>#VALUE!</v>
      </c>
      <c r="Q152" s="28" t="e">
        <f t="shared" si="50"/>
        <v>#VALUE!</v>
      </c>
      <c r="R152" s="28" t="e">
        <f t="shared" si="50"/>
        <v>#VALUE!</v>
      </c>
      <c r="S152" s="28" t="e">
        <f t="shared" si="50"/>
        <v>#VALUE!</v>
      </c>
      <c r="T152" s="28" t="e">
        <f t="shared" si="50"/>
        <v>#VALUE!</v>
      </c>
      <c r="U152" s="28" t="e">
        <f t="shared" si="50"/>
        <v>#VALUE!</v>
      </c>
      <c r="V152" s="28" t="e">
        <f t="shared" si="50"/>
        <v>#VALUE!</v>
      </c>
      <c r="W152" s="28" t="e">
        <f t="shared" si="50"/>
        <v>#VALUE!</v>
      </c>
      <c r="X152" s="28" t="e">
        <f t="shared" si="50"/>
        <v>#VALUE!</v>
      </c>
      <c r="Y152" s="28" t="e">
        <f t="shared" si="50"/>
        <v>#VALUE!</v>
      </c>
      <c r="Z152" s="28" t="e">
        <f t="shared" si="50"/>
        <v>#VALUE!</v>
      </c>
      <c r="AA152" s="28" t="e">
        <f t="shared" si="50"/>
        <v>#VALUE!</v>
      </c>
      <c r="AB152" s="28" t="e">
        <f t="shared" si="50"/>
        <v>#VALUE!</v>
      </c>
      <c r="AC152" s="28" t="e">
        <f t="shared" si="50"/>
        <v>#VALUE!</v>
      </c>
      <c r="AD152" s="28" t="e">
        <f t="shared" si="50"/>
        <v>#VALUE!</v>
      </c>
      <c r="AE152" s="28" t="e">
        <f t="shared" si="50"/>
        <v>#VALUE!</v>
      </c>
      <c r="AF152" s="28" t="e">
        <f t="shared" si="50"/>
        <v>#VALUE!</v>
      </c>
      <c r="AG152" s="28" t="e">
        <f t="shared" si="50"/>
        <v>#VALUE!</v>
      </c>
      <c r="AH152" s="45"/>
      <c r="AI152" s="46"/>
    </row>
    <row r="153" spans="2:36" x14ac:dyDescent="0.15">
      <c r="B153" s="26" t="s">
        <v>20</v>
      </c>
      <c r="C153" s="47" t="e">
        <f>IF(EDATE(C138,1)&gt;$G$8,"",EDATE(C138,1))</f>
        <v>#VALUE!</v>
      </c>
      <c r="D153" s="28" t="e">
        <f>IF(D152&gt;$G$8,"",IF(C153=EOMONTH(DATE($C150,$D150,1),0),"",IF(C153="","",C153+1)))</f>
        <v>#VALUE!</v>
      </c>
      <c r="E153" s="28" t="e">
        <f t="shared" ref="E153:AG153" si="51">IF(E152&gt;$G$8,"",IF(D153=EOMONTH(DATE($C150,$D150,1),0),"",IF(D153="","",D153+1)))</f>
        <v>#VALUE!</v>
      </c>
      <c r="F153" s="28" t="e">
        <f t="shared" si="51"/>
        <v>#VALUE!</v>
      </c>
      <c r="G153" s="28" t="e">
        <f t="shared" si="51"/>
        <v>#VALUE!</v>
      </c>
      <c r="H153" s="28" t="e">
        <f t="shared" si="51"/>
        <v>#VALUE!</v>
      </c>
      <c r="I153" s="28" t="e">
        <f t="shared" si="51"/>
        <v>#VALUE!</v>
      </c>
      <c r="J153" s="28" t="e">
        <f t="shared" si="51"/>
        <v>#VALUE!</v>
      </c>
      <c r="K153" s="28" t="e">
        <f t="shared" si="51"/>
        <v>#VALUE!</v>
      </c>
      <c r="L153" s="28" t="e">
        <f t="shared" si="51"/>
        <v>#VALUE!</v>
      </c>
      <c r="M153" s="28" t="e">
        <f t="shared" si="51"/>
        <v>#VALUE!</v>
      </c>
      <c r="N153" s="28" t="e">
        <f t="shared" si="51"/>
        <v>#VALUE!</v>
      </c>
      <c r="O153" s="28" t="e">
        <f t="shared" si="51"/>
        <v>#VALUE!</v>
      </c>
      <c r="P153" s="28" t="e">
        <f t="shared" si="51"/>
        <v>#VALUE!</v>
      </c>
      <c r="Q153" s="28" t="e">
        <f t="shared" si="51"/>
        <v>#VALUE!</v>
      </c>
      <c r="R153" s="28" t="e">
        <f t="shared" si="51"/>
        <v>#VALUE!</v>
      </c>
      <c r="S153" s="28" t="e">
        <f t="shared" si="51"/>
        <v>#VALUE!</v>
      </c>
      <c r="T153" s="28" t="e">
        <f t="shared" si="51"/>
        <v>#VALUE!</v>
      </c>
      <c r="U153" s="28" t="e">
        <f t="shared" si="51"/>
        <v>#VALUE!</v>
      </c>
      <c r="V153" s="28" t="e">
        <f t="shared" si="51"/>
        <v>#VALUE!</v>
      </c>
      <c r="W153" s="28" t="e">
        <f t="shared" si="51"/>
        <v>#VALUE!</v>
      </c>
      <c r="X153" s="28" t="e">
        <f t="shared" si="51"/>
        <v>#VALUE!</v>
      </c>
      <c r="Y153" s="28" t="e">
        <f t="shared" si="51"/>
        <v>#VALUE!</v>
      </c>
      <c r="Z153" s="28" t="e">
        <f t="shared" si="51"/>
        <v>#VALUE!</v>
      </c>
      <c r="AA153" s="28" t="e">
        <f t="shared" si="51"/>
        <v>#VALUE!</v>
      </c>
      <c r="AB153" s="28" t="e">
        <f t="shared" si="51"/>
        <v>#VALUE!</v>
      </c>
      <c r="AC153" s="28" t="e">
        <f t="shared" si="51"/>
        <v>#VALUE!</v>
      </c>
      <c r="AD153" s="28" t="e">
        <f t="shared" si="51"/>
        <v>#VALUE!</v>
      </c>
      <c r="AE153" s="28" t="e">
        <f t="shared" si="51"/>
        <v>#VALUE!</v>
      </c>
      <c r="AF153" s="28" t="e">
        <f t="shared" si="51"/>
        <v>#VALUE!</v>
      </c>
      <c r="AG153" s="28" t="e">
        <f t="shared" si="51"/>
        <v>#VALUE!</v>
      </c>
      <c r="AH153" s="29" t="s">
        <v>21</v>
      </c>
      <c r="AI153" s="30">
        <f>+COUNTIFS(C154:AG154,"土",C158:AG158,"")+COUNTIFS(C154:AG154,"日",C158:AG158,"")</f>
        <v>0</v>
      </c>
    </row>
    <row r="154" spans="2:36" s="32" customFormat="1" x14ac:dyDescent="0.15">
      <c r="B154" s="48" t="s">
        <v>5</v>
      </c>
      <c r="C154" s="78" t="str">
        <f>IFERROR(TEXT(WEEKDAY(+C153),"aaa"),"")</f>
        <v/>
      </c>
      <c r="D154" s="78" t="str">
        <f t="shared" ref="D154:AG154" si="52">IFERROR(TEXT(WEEKDAY(+D153),"aaa"),"")</f>
        <v/>
      </c>
      <c r="E154" s="78" t="str">
        <f t="shared" si="52"/>
        <v/>
      </c>
      <c r="F154" s="78" t="str">
        <f t="shared" si="52"/>
        <v/>
      </c>
      <c r="G154" s="78" t="str">
        <f t="shared" si="52"/>
        <v/>
      </c>
      <c r="H154" s="78" t="str">
        <f t="shared" si="52"/>
        <v/>
      </c>
      <c r="I154" s="78" t="str">
        <f t="shared" si="52"/>
        <v/>
      </c>
      <c r="J154" s="78" t="str">
        <f t="shared" si="52"/>
        <v/>
      </c>
      <c r="K154" s="78" t="str">
        <f t="shared" si="52"/>
        <v/>
      </c>
      <c r="L154" s="78" t="str">
        <f t="shared" si="52"/>
        <v/>
      </c>
      <c r="M154" s="78" t="str">
        <f t="shared" si="52"/>
        <v/>
      </c>
      <c r="N154" s="78" t="str">
        <f t="shared" si="52"/>
        <v/>
      </c>
      <c r="O154" s="78" t="str">
        <f t="shared" si="52"/>
        <v/>
      </c>
      <c r="P154" s="78" t="str">
        <f t="shared" si="52"/>
        <v/>
      </c>
      <c r="Q154" s="78" t="str">
        <f t="shared" si="52"/>
        <v/>
      </c>
      <c r="R154" s="78" t="str">
        <f t="shared" si="52"/>
        <v/>
      </c>
      <c r="S154" s="78" t="str">
        <f t="shared" si="52"/>
        <v/>
      </c>
      <c r="T154" s="78" t="str">
        <f t="shared" si="52"/>
        <v/>
      </c>
      <c r="U154" s="78" t="str">
        <f t="shared" si="52"/>
        <v/>
      </c>
      <c r="V154" s="78" t="str">
        <f t="shared" si="52"/>
        <v/>
      </c>
      <c r="W154" s="78" t="str">
        <f t="shared" si="52"/>
        <v/>
      </c>
      <c r="X154" s="78" t="str">
        <f t="shared" si="52"/>
        <v/>
      </c>
      <c r="Y154" s="78" t="str">
        <f t="shared" si="52"/>
        <v/>
      </c>
      <c r="Z154" s="78" t="str">
        <f t="shared" si="52"/>
        <v/>
      </c>
      <c r="AA154" s="78" t="str">
        <f t="shared" si="52"/>
        <v/>
      </c>
      <c r="AB154" s="78" t="str">
        <f t="shared" si="52"/>
        <v/>
      </c>
      <c r="AC154" s="78" t="str">
        <f t="shared" si="52"/>
        <v/>
      </c>
      <c r="AD154" s="78" t="str">
        <f t="shared" si="52"/>
        <v/>
      </c>
      <c r="AE154" s="78" t="str">
        <f t="shared" si="52"/>
        <v/>
      </c>
      <c r="AF154" s="78" t="str">
        <f t="shared" si="52"/>
        <v/>
      </c>
      <c r="AG154" s="78" t="str">
        <f t="shared" si="52"/>
        <v/>
      </c>
      <c r="AH154" s="49" t="s">
        <v>16</v>
      </c>
      <c r="AI154" s="50">
        <f>+COUNTIF(C158:AG158,"夏休")+COUNTIF(C158:AG158,"冬休")+COUNTIF(C158:AG158,"中止")</f>
        <v>0</v>
      </c>
    </row>
    <row r="155" spans="2:36" s="32" customFormat="1" ht="13.5" customHeight="1" x14ac:dyDescent="0.15">
      <c r="B155" s="131" t="s">
        <v>8</v>
      </c>
      <c r="C155" s="134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37"/>
      <c r="AE155" s="137"/>
      <c r="AF155" s="125"/>
      <c r="AG155" s="128"/>
      <c r="AH155" s="51" t="s">
        <v>2</v>
      </c>
      <c r="AI155" s="52">
        <f>COUNT(C153:AG153)-AI154</f>
        <v>0</v>
      </c>
    </row>
    <row r="156" spans="2:36" s="32" customFormat="1" ht="13.5" customHeight="1" x14ac:dyDescent="0.15">
      <c r="B156" s="132"/>
      <c r="C156" s="135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38"/>
      <c r="AE156" s="138"/>
      <c r="AF156" s="126"/>
      <c r="AG156" s="129"/>
      <c r="AH156" s="51" t="s">
        <v>6</v>
      </c>
      <c r="AI156" s="35">
        <f>+COUNTIF(C159:AG159,"休")</f>
        <v>0</v>
      </c>
      <c r="AJ156" s="36" t="e">
        <f>IF(AI157&gt;0.285,"",IF(AI156&lt;AI153,"←計画日数が足りません",""))</f>
        <v>#DIV/0!</v>
      </c>
    </row>
    <row r="157" spans="2:36" s="32" customFormat="1" ht="13.5" customHeight="1" x14ac:dyDescent="0.15">
      <c r="B157" s="133"/>
      <c r="C157" s="136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39"/>
      <c r="AE157" s="139"/>
      <c r="AF157" s="127"/>
      <c r="AG157" s="130"/>
      <c r="AH157" s="51" t="s">
        <v>9</v>
      </c>
      <c r="AI157" s="53" t="e">
        <f>+AI156/AI155</f>
        <v>#DIV/0!</v>
      </c>
    </row>
    <row r="158" spans="2:36" s="32" customFormat="1" x14ac:dyDescent="0.15">
      <c r="B158" s="54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1" t="s">
        <v>10</v>
      </c>
      <c r="AI158" s="35">
        <f>+COUNTIF(C160:AG160,"*休")</f>
        <v>0</v>
      </c>
    </row>
    <row r="159" spans="2:36" s="32" customFormat="1" x14ac:dyDescent="0.15">
      <c r="B159" s="48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4"/>
      <c r="AH159" s="55" t="s">
        <v>4</v>
      </c>
      <c r="AI159" s="56" t="e">
        <f>+AI158/AI155</f>
        <v>#DIV/0!</v>
      </c>
    </row>
    <row r="160" spans="2:36" s="32" customFormat="1" x14ac:dyDescent="0.15">
      <c r="B160" s="57" t="s">
        <v>7</v>
      </c>
      <c r="C160" s="65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7"/>
      <c r="AH160" s="58" t="s">
        <v>18</v>
      </c>
      <c r="AI160" s="43" t="e">
        <f>IF(AI159&gt;=0.285,"OK",IF(AI153&lt;=AI158,"OK",IF(AI153&gt;AI158,"NG")))</f>
        <v>#DIV/0!</v>
      </c>
      <c r="AJ160" s="36" t="e">
        <f>IF(AI160="NG","←月単位未達成","←月単位達成")</f>
        <v>#DIV/0!</v>
      </c>
    </row>
    <row r="161" spans="2:36" hidden="1" x14ac:dyDescent="0.15">
      <c r="B161" s="21"/>
      <c r="C161" s="63" t="str">
        <f>IF($C158="","通常",C158)</f>
        <v>通常</v>
      </c>
      <c r="D161" s="63" t="str">
        <f t="shared" ref="D161:AG161" si="53">IF(D158="","通常",D158)</f>
        <v>通常</v>
      </c>
      <c r="E161" s="63" t="str">
        <f t="shared" si="53"/>
        <v>通常</v>
      </c>
      <c r="F161" s="63" t="str">
        <f t="shared" si="53"/>
        <v>通常</v>
      </c>
      <c r="G161" s="63" t="str">
        <f t="shared" si="53"/>
        <v>通常</v>
      </c>
      <c r="H161" s="63" t="str">
        <f t="shared" si="53"/>
        <v>通常</v>
      </c>
      <c r="I161" s="63" t="str">
        <f t="shared" si="53"/>
        <v>通常</v>
      </c>
      <c r="J161" s="63" t="str">
        <f t="shared" si="53"/>
        <v>通常</v>
      </c>
      <c r="K161" s="63" t="str">
        <f t="shared" si="53"/>
        <v>通常</v>
      </c>
      <c r="L161" s="63" t="str">
        <f t="shared" si="53"/>
        <v>通常</v>
      </c>
      <c r="M161" s="63" t="str">
        <f t="shared" si="53"/>
        <v>通常</v>
      </c>
      <c r="N161" s="63" t="str">
        <f t="shared" si="53"/>
        <v>通常</v>
      </c>
      <c r="O161" s="63" t="str">
        <f t="shared" si="53"/>
        <v>通常</v>
      </c>
      <c r="P161" s="63" t="str">
        <f t="shared" si="53"/>
        <v>通常</v>
      </c>
      <c r="Q161" s="63" t="str">
        <f t="shared" si="53"/>
        <v>通常</v>
      </c>
      <c r="R161" s="63" t="str">
        <f t="shared" si="53"/>
        <v>通常</v>
      </c>
      <c r="S161" s="63" t="str">
        <f t="shared" si="53"/>
        <v>通常</v>
      </c>
      <c r="T161" s="63" t="str">
        <f t="shared" si="53"/>
        <v>通常</v>
      </c>
      <c r="U161" s="63" t="str">
        <f t="shared" si="53"/>
        <v>通常</v>
      </c>
      <c r="V161" s="63" t="str">
        <f t="shared" si="53"/>
        <v>通常</v>
      </c>
      <c r="W161" s="63" t="str">
        <f t="shared" si="53"/>
        <v>通常</v>
      </c>
      <c r="X161" s="63" t="str">
        <f t="shared" si="53"/>
        <v>通常</v>
      </c>
      <c r="Y161" s="63" t="str">
        <f t="shared" si="53"/>
        <v>通常</v>
      </c>
      <c r="Z161" s="63" t="str">
        <f t="shared" si="53"/>
        <v>通常</v>
      </c>
      <c r="AA161" s="63" t="str">
        <f t="shared" si="53"/>
        <v>通常</v>
      </c>
      <c r="AB161" s="63" t="str">
        <f t="shared" si="53"/>
        <v>通常</v>
      </c>
      <c r="AC161" s="63" t="str">
        <f t="shared" si="53"/>
        <v>通常</v>
      </c>
      <c r="AD161" s="63" t="str">
        <f t="shared" si="53"/>
        <v>通常</v>
      </c>
      <c r="AE161" s="63" t="str">
        <f t="shared" si="53"/>
        <v>通常</v>
      </c>
      <c r="AF161" s="63" t="str">
        <f t="shared" si="53"/>
        <v>通常</v>
      </c>
      <c r="AG161" s="63" t="str">
        <f t="shared" si="53"/>
        <v>通常</v>
      </c>
      <c r="AH161" s="61"/>
      <c r="AI161" s="62"/>
      <c r="AJ161" s="36"/>
    </row>
    <row r="162" spans="2:36" hidden="1" x14ac:dyDescent="0.15">
      <c r="B162" s="21"/>
      <c r="C162" s="63" t="str">
        <f>IF(C158="","通常実績",C158)</f>
        <v>通常実績</v>
      </c>
      <c r="D162" s="63" t="str">
        <f t="shared" ref="D162:AG162" si="54">IF(D158="","通常実績",D158)</f>
        <v>通常実績</v>
      </c>
      <c r="E162" s="63" t="str">
        <f t="shared" si="54"/>
        <v>通常実績</v>
      </c>
      <c r="F162" s="63" t="str">
        <f t="shared" si="54"/>
        <v>通常実績</v>
      </c>
      <c r="G162" s="63" t="str">
        <f t="shared" si="54"/>
        <v>通常実績</v>
      </c>
      <c r="H162" s="63" t="str">
        <f t="shared" si="54"/>
        <v>通常実績</v>
      </c>
      <c r="I162" s="63" t="str">
        <f t="shared" si="54"/>
        <v>通常実績</v>
      </c>
      <c r="J162" s="63" t="str">
        <f t="shared" si="54"/>
        <v>通常実績</v>
      </c>
      <c r="K162" s="63" t="str">
        <f t="shared" si="54"/>
        <v>通常実績</v>
      </c>
      <c r="L162" s="63" t="str">
        <f t="shared" si="54"/>
        <v>通常実績</v>
      </c>
      <c r="M162" s="63" t="str">
        <f t="shared" si="54"/>
        <v>通常実績</v>
      </c>
      <c r="N162" s="63" t="str">
        <f t="shared" si="54"/>
        <v>通常実績</v>
      </c>
      <c r="O162" s="63" t="str">
        <f t="shared" si="54"/>
        <v>通常実績</v>
      </c>
      <c r="P162" s="63" t="str">
        <f t="shared" si="54"/>
        <v>通常実績</v>
      </c>
      <c r="Q162" s="63" t="str">
        <f t="shared" si="54"/>
        <v>通常実績</v>
      </c>
      <c r="R162" s="63" t="str">
        <f t="shared" si="54"/>
        <v>通常実績</v>
      </c>
      <c r="S162" s="63" t="str">
        <f t="shared" si="54"/>
        <v>通常実績</v>
      </c>
      <c r="T162" s="63" t="str">
        <f t="shared" si="54"/>
        <v>通常実績</v>
      </c>
      <c r="U162" s="63" t="str">
        <f t="shared" si="54"/>
        <v>通常実績</v>
      </c>
      <c r="V162" s="63" t="str">
        <f t="shared" si="54"/>
        <v>通常実績</v>
      </c>
      <c r="W162" s="63" t="str">
        <f t="shared" si="54"/>
        <v>通常実績</v>
      </c>
      <c r="X162" s="63" t="str">
        <f t="shared" si="54"/>
        <v>通常実績</v>
      </c>
      <c r="Y162" s="63" t="str">
        <f t="shared" si="54"/>
        <v>通常実績</v>
      </c>
      <c r="Z162" s="63" t="str">
        <f t="shared" si="54"/>
        <v>通常実績</v>
      </c>
      <c r="AA162" s="63" t="str">
        <f t="shared" si="54"/>
        <v>通常実績</v>
      </c>
      <c r="AB162" s="63" t="str">
        <f t="shared" si="54"/>
        <v>通常実績</v>
      </c>
      <c r="AC162" s="63" t="str">
        <f t="shared" si="54"/>
        <v>通常実績</v>
      </c>
      <c r="AD162" s="63" t="str">
        <f t="shared" si="54"/>
        <v>通常実績</v>
      </c>
      <c r="AE162" s="63" t="str">
        <f t="shared" si="54"/>
        <v>通常実績</v>
      </c>
      <c r="AF162" s="63" t="str">
        <f t="shared" si="54"/>
        <v>通常実績</v>
      </c>
      <c r="AG162" s="63" t="str">
        <f t="shared" si="54"/>
        <v>通常実績</v>
      </c>
      <c r="AH162" s="61"/>
      <c r="AI162" s="62"/>
      <c r="AJ162" s="36"/>
    </row>
    <row r="163" spans="2:36" s="32" customFormat="1" x14ac:dyDescent="0.15"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I163" s="59"/>
    </row>
    <row r="164" spans="2:36" hidden="1" x14ac:dyDescent="0.15">
      <c r="C164" s="7" t="e">
        <f>YEAR(C167)</f>
        <v>#VALUE!</v>
      </c>
      <c r="D164" s="7" t="e">
        <f>MONTH(C167)</f>
        <v>#VALUE!</v>
      </c>
    </row>
    <row r="165" spans="2:36" x14ac:dyDescent="0.15">
      <c r="B165" s="11" t="s">
        <v>19</v>
      </c>
      <c r="C165" s="140" t="e">
        <f>C167</f>
        <v>#VALUE!</v>
      </c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8"/>
    </row>
    <row r="166" spans="2:36" hidden="1" x14ac:dyDescent="0.15">
      <c r="B166" s="44"/>
      <c r="C166" s="28" t="e">
        <f>DATE($C164,$D164,1)</f>
        <v>#VALUE!</v>
      </c>
      <c r="D166" s="28" t="e">
        <f>C166+1</f>
        <v>#VALUE!</v>
      </c>
      <c r="E166" s="28" t="e">
        <f t="shared" ref="E166:AG166" si="55">D166+1</f>
        <v>#VALUE!</v>
      </c>
      <c r="F166" s="28" t="e">
        <f t="shared" si="55"/>
        <v>#VALUE!</v>
      </c>
      <c r="G166" s="28" t="e">
        <f t="shared" si="55"/>
        <v>#VALUE!</v>
      </c>
      <c r="H166" s="28" t="e">
        <f t="shared" si="55"/>
        <v>#VALUE!</v>
      </c>
      <c r="I166" s="28" t="e">
        <f t="shared" si="55"/>
        <v>#VALUE!</v>
      </c>
      <c r="J166" s="28" t="e">
        <f t="shared" si="55"/>
        <v>#VALUE!</v>
      </c>
      <c r="K166" s="28" t="e">
        <f t="shared" si="55"/>
        <v>#VALUE!</v>
      </c>
      <c r="L166" s="28" t="e">
        <f t="shared" si="55"/>
        <v>#VALUE!</v>
      </c>
      <c r="M166" s="28" t="e">
        <f t="shared" si="55"/>
        <v>#VALUE!</v>
      </c>
      <c r="N166" s="28" t="e">
        <f t="shared" si="55"/>
        <v>#VALUE!</v>
      </c>
      <c r="O166" s="28" t="e">
        <f t="shared" si="55"/>
        <v>#VALUE!</v>
      </c>
      <c r="P166" s="28" t="e">
        <f t="shared" si="55"/>
        <v>#VALUE!</v>
      </c>
      <c r="Q166" s="28" t="e">
        <f t="shared" si="55"/>
        <v>#VALUE!</v>
      </c>
      <c r="R166" s="28" t="e">
        <f t="shared" si="55"/>
        <v>#VALUE!</v>
      </c>
      <c r="S166" s="28" t="e">
        <f t="shared" si="55"/>
        <v>#VALUE!</v>
      </c>
      <c r="T166" s="28" t="e">
        <f t="shared" si="55"/>
        <v>#VALUE!</v>
      </c>
      <c r="U166" s="28" t="e">
        <f t="shared" si="55"/>
        <v>#VALUE!</v>
      </c>
      <c r="V166" s="28" t="e">
        <f t="shared" si="55"/>
        <v>#VALUE!</v>
      </c>
      <c r="W166" s="28" t="e">
        <f t="shared" si="55"/>
        <v>#VALUE!</v>
      </c>
      <c r="X166" s="28" t="e">
        <f t="shared" si="55"/>
        <v>#VALUE!</v>
      </c>
      <c r="Y166" s="28" t="e">
        <f t="shared" si="55"/>
        <v>#VALUE!</v>
      </c>
      <c r="Z166" s="28" t="e">
        <f t="shared" si="55"/>
        <v>#VALUE!</v>
      </c>
      <c r="AA166" s="28" t="e">
        <f t="shared" si="55"/>
        <v>#VALUE!</v>
      </c>
      <c r="AB166" s="28" t="e">
        <f t="shared" si="55"/>
        <v>#VALUE!</v>
      </c>
      <c r="AC166" s="28" t="e">
        <f t="shared" si="55"/>
        <v>#VALUE!</v>
      </c>
      <c r="AD166" s="28" t="e">
        <f t="shared" si="55"/>
        <v>#VALUE!</v>
      </c>
      <c r="AE166" s="28" t="e">
        <f t="shared" si="55"/>
        <v>#VALUE!</v>
      </c>
      <c r="AF166" s="28" t="e">
        <f t="shared" si="55"/>
        <v>#VALUE!</v>
      </c>
      <c r="AG166" s="28" t="e">
        <f t="shared" si="55"/>
        <v>#VALUE!</v>
      </c>
      <c r="AH166" s="45"/>
      <c r="AI166" s="46"/>
    </row>
    <row r="167" spans="2:36" x14ac:dyDescent="0.15">
      <c r="B167" s="26" t="s">
        <v>20</v>
      </c>
      <c r="C167" s="47" t="e">
        <f>IF(EDATE(C152,1)&gt;$G$8,"",EDATE(C152,1))</f>
        <v>#VALUE!</v>
      </c>
      <c r="D167" s="28" t="e">
        <f>IF(D166&gt;$G$8,"",IF(C167=EOMONTH(DATE($C164,$D164,1),0),"",IF(C167="","",C167+1)))</f>
        <v>#VALUE!</v>
      </c>
      <c r="E167" s="28" t="e">
        <f t="shared" ref="E167:AG167" si="56">IF(E166&gt;$G$8,"",IF(D167=EOMONTH(DATE($C164,$D164,1),0),"",IF(D167="","",D167+1)))</f>
        <v>#VALUE!</v>
      </c>
      <c r="F167" s="28" t="e">
        <f t="shared" si="56"/>
        <v>#VALUE!</v>
      </c>
      <c r="G167" s="28" t="e">
        <f t="shared" si="56"/>
        <v>#VALUE!</v>
      </c>
      <c r="H167" s="28" t="e">
        <f t="shared" si="56"/>
        <v>#VALUE!</v>
      </c>
      <c r="I167" s="28" t="e">
        <f t="shared" si="56"/>
        <v>#VALUE!</v>
      </c>
      <c r="J167" s="28" t="e">
        <f t="shared" si="56"/>
        <v>#VALUE!</v>
      </c>
      <c r="K167" s="28" t="e">
        <f t="shared" si="56"/>
        <v>#VALUE!</v>
      </c>
      <c r="L167" s="28" t="e">
        <f t="shared" si="56"/>
        <v>#VALUE!</v>
      </c>
      <c r="M167" s="28" t="e">
        <f t="shared" si="56"/>
        <v>#VALUE!</v>
      </c>
      <c r="N167" s="28" t="e">
        <f t="shared" si="56"/>
        <v>#VALUE!</v>
      </c>
      <c r="O167" s="28" t="e">
        <f t="shared" si="56"/>
        <v>#VALUE!</v>
      </c>
      <c r="P167" s="28" t="e">
        <f t="shared" si="56"/>
        <v>#VALUE!</v>
      </c>
      <c r="Q167" s="28" t="e">
        <f t="shared" si="56"/>
        <v>#VALUE!</v>
      </c>
      <c r="R167" s="28" t="e">
        <f t="shared" si="56"/>
        <v>#VALUE!</v>
      </c>
      <c r="S167" s="28" t="e">
        <f t="shared" si="56"/>
        <v>#VALUE!</v>
      </c>
      <c r="T167" s="28" t="e">
        <f t="shared" si="56"/>
        <v>#VALUE!</v>
      </c>
      <c r="U167" s="28" t="e">
        <f t="shared" si="56"/>
        <v>#VALUE!</v>
      </c>
      <c r="V167" s="28" t="e">
        <f t="shared" si="56"/>
        <v>#VALUE!</v>
      </c>
      <c r="W167" s="28" t="e">
        <f t="shared" si="56"/>
        <v>#VALUE!</v>
      </c>
      <c r="X167" s="28" t="e">
        <f t="shared" si="56"/>
        <v>#VALUE!</v>
      </c>
      <c r="Y167" s="28" t="e">
        <f t="shared" si="56"/>
        <v>#VALUE!</v>
      </c>
      <c r="Z167" s="28" t="e">
        <f t="shared" si="56"/>
        <v>#VALUE!</v>
      </c>
      <c r="AA167" s="28" t="e">
        <f t="shared" si="56"/>
        <v>#VALUE!</v>
      </c>
      <c r="AB167" s="28" t="e">
        <f t="shared" si="56"/>
        <v>#VALUE!</v>
      </c>
      <c r="AC167" s="28" t="e">
        <f t="shared" si="56"/>
        <v>#VALUE!</v>
      </c>
      <c r="AD167" s="28" t="e">
        <f t="shared" si="56"/>
        <v>#VALUE!</v>
      </c>
      <c r="AE167" s="28" t="e">
        <f t="shared" si="56"/>
        <v>#VALUE!</v>
      </c>
      <c r="AF167" s="28" t="e">
        <f t="shared" si="56"/>
        <v>#VALUE!</v>
      </c>
      <c r="AG167" s="28" t="e">
        <f t="shared" si="56"/>
        <v>#VALUE!</v>
      </c>
      <c r="AH167" s="29" t="s">
        <v>21</v>
      </c>
      <c r="AI167" s="30">
        <f>+COUNTIFS(C168:AG168,"土",C172:AG172,"")+COUNTIFS(C168:AG168,"日",C172:AG172,"")</f>
        <v>0</v>
      </c>
    </row>
    <row r="168" spans="2:36" s="32" customFormat="1" x14ac:dyDescent="0.15">
      <c r="B168" s="48" t="s">
        <v>5</v>
      </c>
      <c r="C168" s="78" t="str">
        <f>IFERROR(TEXT(WEEKDAY(+C167),"aaa"),"")</f>
        <v/>
      </c>
      <c r="D168" s="78" t="str">
        <f t="shared" ref="D168:AG168" si="57">IFERROR(TEXT(WEEKDAY(+D167),"aaa"),"")</f>
        <v/>
      </c>
      <c r="E168" s="78" t="str">
        <f t="shared" si="57"/>
        <v/>
      </c>
      <c r="F168" s="78" t="str">
        <f t="shared" si="57"/>
        <v/>
      </c>
      <c r="G168" s="78" t="str">
        <f t="shared" si="57"/>
        <v/>
      </c>
      <c r="H168" s="78" t="str">
        <f t="shared" si="57"/>
        <v/>
      </c>
      <c r="I168" s="78" t="str">
        <f t="shared" si="57"/>
        <v/>
      </c>
      <c r="J168" s="78" t="str">
        <f t="shared" si="57"/>
        <v/>
      </c>
      <c r="K168" s="78" t="str">
        <f t="shared" si="57"/>
        <v/>
      </c>
      <c r="L168" s="78" t="str">
        <f t="shared" si="57"/>
        <v/>
      </c>
      <c r="M168" s="78" t="str">
        <f t="shared" si="57"/>
        <v/>
      </c>
      <c r="N168" s="78" t="str">
        <f t="shared" si="57"/>
        <v/>
      </c>
      <c r="O168" s="78" t="str">
        <f t="shared" si="57"/>
        <v/>
      </c>
      <c r="P168" s="78" t="str">
        <f t="shared" si="57"/>
        <v/>
      </c>
      <c r="Q168" s="78" t="str">
        <f t="shared" si="57"/>
        <v/>
      </c>
      <c r="R168" s="78" t="str">
        <f t="shared" si="57"/>
        <v/>
      </c>
      <c r="S168" s="78" t="str">
        <f t="shared" si="57"/>
        <v/>
      </c>
      <c r="T168" s="78" t="str">
        <f t="shared" si="57"/>
        <v/>
      </c>
      <c r="U168" s="78" t="str">
        <f t="shared" si="57"/>
        <v/>
      </c>
      <c r="V168" s="78" t="str">
        <f t="shared" si="57"/>
        <v/>
      </c>
      <c r="W168" s="78" t="str">
        <f t="shared" si="57"/>
        <v/>
      </c>
      <c r="X168" s="78" t="str">
        <f t="shared" si="57"/>
        <v/>
      </c>
      <c r="Y168" s="78" t="str">
        <f t="shared" si="57"/>
        <v/>
      </c>
      <c r="Z168" s="78" t="str">
        <f t="shared" si="57"/>
        <v/>
      </c>
      <c r="AA168" s="78" t="str">
        <f t="shared" si="57"/>
        <v/>
      </c>
      <c r="AB168" s="78" t="str">
        <f t="shared" si="57"/>
        <v/>
      </c>
      <c r="AC168" s="78" t="str">
        <f t="shared" si="57"/>
        <v/>
      </c>
      <c r="AD168" s="78" t="str">
        <f t="shared" si="57"/>
        <v/>
      </c>
      <c r="AE168" s="78" t="str">
        <f t="shared" si="57"/>
        <v/>
      </c>
      <c r="AF168" s="78" t="str">
        <f t="shared" si="57"/>
        <v/>
      </c>
      <c r="AG168" s="78" t="str">
        <f t="shared" si="57"/>
        <v/>
      </c>
      <c r="AH168" s="49" t="s">
        <v>16</v>
      </c>
      <c r="AI168" s="50">
        <f>+COUNTIF(C172:AG172,"夏休")+COUNTIF(C172:AG172,"冬休")+COUNTIF(C172:AG172,"中止")</f>
        <v>0</v>
      </c>
    </row>
    <row r="169" spans="2:36" s="32" customFormat="1" ht="13.5" customHeight="1" x14ac:dyDescent="0.15">
      <c r="B169" s="131" t="s">
        <v>8</v>
      </c>
      <c r="C169" s="134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37"/>
      <c r="AE169" s="137"/>
      <c r="AF169" s="125"/>
      <c r="AG169" s="128"/>
      <c r="AH169" s="51" t="s">
        <v>2</v>
      </c>
      <c r="AI169" s="52">
        <f>COUNT(C167:AG167)-AI168</f>
        <v>0</v>
      </c>
    </row>
    <row r="170" spans="2:36" s="32" customFormat="1" ht="13.5" customHeight="1" x14ac:dyDescent="0.15">
      <c r="B170" s="132"/>
      <c r="C170" s="135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38"/>
      <c r="AE170" s="138"/>
      <c r="AF170" s="126"/>
      <c r="AG170" s="129"/>
      <c r="AH170" s="51" t="s">
        <v>6</v>
      </c>
      <c r="AI170" s="35">
        <f>+COUNTIF(C173:AG173,"休")</f>
        <v>0</v>
      </c>
      <c r="AJ170" s="36" t="e">
        <f>IF(AI171&gt;0.285,"",IF(AI170&lt;AI167,"←計画日数が足りません",""))</f>
        <v>#DIV/0!</v>
      </c>
    </row>
    <row r="171" spans="2:36" s="32" customFormat="1" ht="13.5" customHeight="1" x14ac:dyDescent="0.15">
      <c r="B171" s="133"/>
      <c r="C171" s="136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  <c r="AA171" s="127"/>
      <c r="AB171" s="127"/>
      <c r="AC171" s="127"/>
      <c r="AD171" s="139"/>
      <c r="AE171" s="139"/>
      <c r="AF171" s="127"/>
      <c r="AG171" s="130"/>
      <c r="AH171" s="51" t="s">
        <v>9</v>
      </c>
      <c r="AI171" s="53" t="e">
        <f>+AI170/AI169</f>
        <v>#DIV/0!</v>
      </c>
    </row>
    <row r="172" spans="2:36" s="32" customFormat="1" x14ac:dyDescent="0.15">
      <c r="B172" s="54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1" t="s">
        <v>10</v>
      </c>
      <c r="AI172" s="35">
        <f>+COUNTIF(C174:AG174,"*休")</f>
        <v>0</v>
      </c>
    </row>
    <row r="173" spans="2:36" s="32" customFormat="1" x14ac:dyDescent="0.15">
      <c r="B173" s="48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4"/>
      <c r="AH173" s="55" t="s">
        <v>4</v>
      </c>
      <c r="AI173" s="56" t="e">
        <f>+AI172/AI169</f>
        <v>#DIV/0!</v>
      </c>
    </row>
    <row r="174" spans="2:36" s="32" customFormat="1" x14ac:dyDescent="0.15">
      <c r="B174" s="57" t="s">
        <v>7</v>
      </c>
      <c r="C174" s="65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7"/>
      <c r="AH174" s="58" t="s">
        <v>18</v>
      </c>
      <c r="AI174" s="43" t="e">
        <f>IF(AI173&gt;=0.285,"OK",IF(AI167&lt;=AI172,"OK",IF(AI167&gt;AI172,"NG")))</f>
        <v>#DIV/0!</v>
      </c>
      <c r="AJ174" s="36" t="e">
        <f>IF(AI174="NG","←月単位未達成","←月単位達成")</f>
        <v>#DIV/0!</v>
      </c>
    </row>
    <row r="175" spans="2:36" hidden="1" x14ac:dyDescent="0.15">
      <c r="B175" s="21"/>
      <c r="C175" s="63" t="str">
        <f>IF($C172="","通常",C172)</f>
        <v>通常</v>
      </c>
      <c r="D175" s="63" t="str">
        <f t="shared" ref="D175:AG175" si="58">IF(D172="","通常",D172)</f>
        <v>通常</v>
      </c>
      <c r="E175" s="63" t="str">
        <f t="shared" si="58"/>
        <v>通常</v>
      </c>
      <c r="F175" s="63" t="str">
        <f t="shared" si="58"/>
        <v>通常</v>
      </c>
      <c r="G175" s="63" t="str">
        <f t="shared" si="58"/>
        <v>通常</v>
      </c>
      <c r="H175" s="63" t="str">
        <f t="shared" si="58"/>
        <v>通常</v>
      </c>
      <c r="I175" s="63" t="str">
        <f t="shared" si="58"/>
        <v>通常</v>
      </c>
      <c r="J175" s="63" t="str">
        <f t="shared" si="58"/>
        <v>通常</v>
      </c>
      <c r="K175" s="63" t="str">
        <f t="shared" si="58"/>
        <v>通常</v>
      </c>
      <c r="L175" s="63" t="str">
        <f t="shared" si="58"/>
        <v>通常</v>
      </c>
      <c r="M175" s="63" t="str">
        <f t="shared" si="58"/>
        <v>通常</v>
      </c>
      <c r="N175" s="63" t="str">
        <f t="shared" si="58"/>
        <v>通常</v>
      </c>
      <c r="O175" s="63" t="str">
        <f t="shared" si="58"/>
        <v>通常</v>
      </c>
      <c r="P175" s="63" t="str">
        <f t="shared" si="58"/>
        <v>通常</v>
      </c>
      <c r="Q175" s="63" t="str">
        <f t="shared" si="58"/>
        <v>通常</v>
      </c>
      <c r="R175" s="63" t="str">
        <f t="shared" si="58"/>
        <v>通常</v>
      </c>
      <c r="S175" s="63" t="str">
        <f t="shared" si="58"/>
        <v>通常</v>
      </c>
      <c r="T175" s="63" t="str">
        <f t="shared" si="58"/>
        <v>通常</v>
      </c>
      <c r="U175" s="63" t="str">
        <f t="shared" si="58"/>
        <v>通常</v>
      </c>
      <c r="V175" s="63" t="str">
        <f t="shared" si="58"/>
        <v>通常</v>
      </c>
      <c r="W175" s="63" t="str">
        <f t="shared" si="58"/>
        <v>通常</v>
      </c>
      <c r="X175" s="63" t="str">
        <f t="shared" si="58"/>
        <v>通常</v>
      </c>
      <c r="Y175" s="63" t="str">
        <f t="shared" si="58"/>
        <v>通常</v>
      </c>
      <c r="Z175" s="63" t="str">
        <f t="shared" si="58"/>
        <v>通常</v>
      </c>
      <c r="AA175" s="63" t="str">
        <f t="shared" si="58"/>
        <v>通常</v>
      </c>
      <c r="AB175" s="63" t="str">
        <f t="shared" si="58"/>
        <v>通常</v>
      </c>
      <c r="AC175" s="63" t="str">
        <f t="shared" si="58"/>
        <v>通常</v>
      </c>
      <c r="AD175" s="63" t="str">
        <f t="shared" si="58"/>
        <v>通常</v>
      </c>
      <c r="AE175" s="63" t="str">
        <f t="shared" si="58"/>
        <v>通常</v>
      </c>
      <c r="AF175" s="63" t="str">
        <f t="shared" si="58"/>
        <v>通常</v>
      </c>
      <c r="AG175" s="63" t="str">
        <f t="shared" si="58"/>
        <v>通常</v>
      </c>
      <c r="AH175" s="61"/>
      <c r="AI175" s="62"/>
      <c r="AJ175" s="36"/>
    </row>
    <row r="176" spans="2:36" hidden="1" x14ac:dyDescent="0.15">
      <c r="B176" s="21"/>
      <c r="C176" s="63" t="str">
        <f>IF(C172="","通常実績",C172)</f>
        <v>通常実績</v>
      </c>
      <c r="D176" s="63" t="str">
        <f t="shared" ref="D176:AG176" si="59">IF(D172="","通常実績",D172)</f>
        <v>通常実績</v>
      </c>
      <c r="E176" s="63" t="str">
        <f t="shared" si="59"/>
        <v>通常実績</v>
      </c>
      <c r="F176" s="63" t="str">
        <f t="shared" si="59"/>
        <v>通常実績</v>
      </c>
      <c r="G176" s="63" t="str">
        <f t="shared" si="59"/>
        <v>通常実績</v>
      </c>
      <c r="H176" s="63" t="str">
        <f t="shared" si="59"/>
        <v>通常実績</v>
      </c>
      <c r="I176" s="63" t="str">
        <f t="shared" si="59"/>
        <v>通常実績</v>
      </c>
      <c r="J176" s="63" t="str">
        <f t="shared" si="59"/>
        <v>通常実績</v>
      </c>
      <c r="K176" s="63" t="str">
        <f t="shared" si="59"/>
        <v>通常実績</v>
      </c>
      <c r="L176" s="63" t="str">
        <f t="shared" si="59"/>
        <v>通常実績</v>
      </c>
      <c r="M176" s="63" t="str">
        <f t="shared" si="59"/>
        <v>通常実績</v>
      </c>
      <c r="N176" s="63" t="str">
        <f t="shared" si="59"/>
        <v>通常実績</v>
      </c>
      <c r="O176" s="63" t="str">
        <f t="shared" si="59"/>
        <v>通常実績</v>
      </c>
      <c r="P176" s="63" t="str">
        <f t="shared" si="59"/>
        <v>通常実績</v>
      </c>
      <c r="Q176" s="63" t="str">
        <f t="shared" si="59"/>
        <v>通常実績</v>
      </c>
      <c r="R176" s="63" t="str">
        <f t="shared" si="59"/>
        <v>通常実績</v>
      </c>
      <c r="S176" s="63" t="str">
        <f t="shared" si="59"/>
        <v>通常実績</v>
      </c>
      <c r="T176" s="63" t="str">
        <f t="shared" si="59"/>
        <v>通常実績</v>
      </c>
      <c r="U176" s="63" t="str">
        <f t="shared" si="59"/>
        <v>通常実績</v>
      </c>
      <c r="V176" s="63" t="str">
        <f t="shared" si="59"/>
        <v>通常実績</v>
      </c>
      <c r="W176" s="63" t="str">
        <f t="shared" si="59"/>
        <v>通常実績</v>
      </c>
      <c r="X176" s="63" t="str">
        <f t="shared" si="59"/>
        <v>通常実績</v>
      </c>
      <c r="Y176" s="63" t="str">
        <f t="shared" si="59"/>
        <v>通常実績</v>
      </c>
      <c r="Z176" s="63" t="str">
        <f t="shared" si="59"/>
        <v>通常実績</v>
      </c>
      <c r="AA176" s="63" t="str">
        <f t="shared" si="59"/>
        <v>通常実績</v>
      </c>
      <c r="AB176" s="63" t="str">
        <f t="shared" si="59"/>
        <v>通常実績</v>
      </c>
      <c r="AC176" s="63" t="str">
        <f t="shared" si="59"/>
        <v>通常実績</v>
      </c>
      <c r="AD176" s="63" t="str">
        <f t="shared" si="59"/>
        <v>通常実績</v>
      </c>
      <c r="AE176" s="63" t="str">
        <f t="shared" si="59"/>
        <v>通常実績</v>
      </c>
      <c r="AF176" s="63" t="str">
        <f t="shared" si="59"/>
        <v>通常実績</v>
      </c>
      <c r="AG176" s="63" t="str">
        <f t="shared" si="59"/>
        <v>通常実績</v>
      </c>
      <c r="AH176" s="61"/>
      <c r="AI176" s="62"/>
      <c r="AJ176" s="36"/>
    </row>
    <row r="177" spans="2:36" s="32" customFormat="1" x14ac:dyDescent="0.15"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I177" s="59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140" t="e">
        <f>C181</f>
        <v>#VALUE!</v>
      </c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8"/>
    </row>
    <row r="180" spans="2:36" hidden="1" x14ac:dyDescent="0.15">
      <c r="B180" s="44"/>
      <c r="C180" s="28" t="e">
        <f>DATE($C178,$D178,1)</f>
        <v>#VALUE!</v>
      </c>
      <c r="D180" s="28" t="e">
        <f>C180+1</f>
        <v>#VALUE!</v>
      </c>
      <c r="E180" s="28" t="e">
        <f t="shared" ref="E180:AG180" si="60">D180+1</f>
        <v>#VALUE!</v>
      </c>
      <c r="F180" s="28" t="e">
        <f t="shared" si="60"/>
        <v>#VALUE!</v>
      </c>
      <c r="G180" s="28" t="e">
        <f t="shared" si="60"/>
        <v>#VALUE!</v>
      </c>
      <c r="H180" s="28" t="e">
        <f t="shared" si="60"/>
        <v>#VALUE!</v>
      </c>
      <c r="I180" s="28" t="e">
        <f t="shared" si="60"/>
        <v>#VALUE!</v>
      </c>
      <c r="J180" s="28" t="e">
        <f t="shared" si="60"/>
        <v>#VALUE!</v>
      </c>
      <c r="K180" s="28" t="e">
        <f t="shared" si="60"/>
        <v>#VALUE!</v>
      </c>
      <c r="L180" s="28" t="e">
        <f t="shared" si="60"/>
        <v>#VALUE!</v>
      </c>
      <c r="M180" s="28" t="e">
        <f t="shared" si="60"/>
        <v>#VALUE!</v>
      </c>
      <c r="N180" s="28" t="e">
        <f t="shared" si="60"/>
        <v>#VALUE!</v>
      </c>
      <c r="O180" s="28" t="e">
        <f t="shared" si="60"/>
        <v>#VALUE!</v>
      </c>
      <c r="P180" s="28" t="e">
        <f t="shared" si="60"/>
        <v>#VALUE!</v>
      </c>
      <c r="Q180" s="28" t="e">
        <f t="shared" si="60"/>
        <v>#VALUE!</v>
      </c>
      <c r="R180" s="28" t="e">
        <f t="shared" si="60"/>
        <v>#VALUE!</v>
      </c>
      <c r="S180" s="28" t="e">
        <f t="shared" si="60"/>
        <v>#VALUE!</v>
      </c>
      <c r="T180" s="28" t="e">
        <f t="shared" si="60"/>
        <v>#VALUE!</v>
      </c>
      <c r="U180" s="28" t="e">
        <f t="shared" si="60"/>
        <v>#VALUE!</v>
      </c>
      <c r="V180" s="28" t="e">
        <f t="shared" si="60"/>
        <v>#VALUE!</v>
      </c>
      <c r="W180" s="28" t="e">
        <f t="shared" si="60"/>
        <v>#VALUE!</v>
      </c>
      <c r="X180" s="28" t="e">
        <f t="shared" si="60"/>
        <v>#VALUE!</v>
      </c>
      <c r="Y180" s="28" t="e">
        <f t="shared" si="60"/>
        <v>#VALUE!</v>
      </c>
      <c r="Z180" s="28" t="e">
        <f t="shared" si="60"/>
        <v>#VALUE!</v>
      </c>
      <c r="AA180" s="28" t="e">
        <f t="shared" si="60"/>
        <v>#VALUE!</v>
      </c>
      <c r="AB180" s="28" t="e">
        <f t="shared" si="60"/>
        <v>#VALUE!</v>
      </c>
      <c r="AC180" s="28" t="e">
        <f t="shared" si="60"/>
        <v>#VALUE!</v>
      </c>
      <c r="AD180" s="28" t="e">
        <f t="shared" si="60"/>
        <v>#VALUE!</v>
      </c>
      <c r="AE180" s="28" t="e">
        <f t="shared" si="60"/>
        <v>#VALUE!</v>
      </c>
      <c r="AF180" s="28" t="e">
        <f t="shared" si="60"/>
        <v>#VALUE!</v>
      </c>
      <c r="AG180" s="28" t="e">
        <f t="shared" si="60"/>
        <v>#VALUE!</v>
      </c>
      <c r="AH180" s="45"/>
      <c r="AI180" s="46"/>
    </row>
    <row r="181" spans="2:36" x14ac:dyDescent="0.15">
      <c r="B181" s="26" t="s">
        <v>20</v>
      </c>
      <c r="C181" s="47" t="e">
        <f>IF(EDATE(C166,1)&gt;$G$8,"",EDATE(C166,1))</f>
        <v>#VALUE!</v>
      </c>
      <c r="D181" s="28" t="e">
        <f>IF(D180&gt;$G$8,"",IF(C181=EOMONTH(DATE($C178,$D178,1),0),"",IF(C181="","",C181+1)))</f>
        <v>#VALUE!</v>
      </c>
      <c r="E181" s="28" t="e">
        <f t="shared" ref="E181:AG181" si="61">IF(E180&gt;$G$8,"",IF(D181=EOMONTH(DATE($C178,$D178,1),0),"",IF(D181="","",D181+1)))</f>
        <v>#VALUE!</v>
      </c>
      <c r="F181" s="28" t="e">
        <f t="shared" si="61"/>
        <v>#VALUE!</v>
      </c>
      <c r="G181" s="28" t="e">
        <f t="shared" si="61"/>
        <v>#VALUE!</v>
      </c>
      <c r="H181" s="28" t="e">
        <f t="shared" si="61"/>
        <v>#VALUE!</v>
      </c>
      <c r="I181" s="28" t="e">
        <f t="shared" si="61"/>
        <v>#VALUE!</v>
      </c>
      <c r="J181" s="28" t="e">
        <f t="shared" si="61"/>
        <v>#VALUE!</v>
      </c>
      <c r="K181" s="28" t="e">
        <f t="shared" si="61"/>
        <v>#VALUE!</v>
      </c>
      <c r="L181" s="28" t="e">
        <f t="shared" si="61"/>
        <v>#VALUE!</v>
      </c>
      <c r="M181" s="28" t="e">
        <f t="shared" si="61"/>
        <v>#VALUE!</v>
      </c>
      <c r="N181" s="28" t="e">
        <f t="shared" si="61"/>
        <v>#VALUE!</v>
      </c>
      <c r="O181" s="28" t="e">
        <f t="shared" si="61"/>
        <v>#VALUE!</v>
      </c>
      <c r="P181" s="28" t="e">
        <f t="shared" si="61"/>
        <v>#VALUE!</v>
      </c>
      <c r="Q181" s="28" t="e">
        <f t="shared" si="61"/>
        <v>#VALUE!</v>
      </c>
      <c r="R181" s="28" t="e">
        <f t="shared" si="61"/>
        <v>#VALUE!</v>
      </c>
      <c r="S181" s="28" t="e">
        <f t="shared" si="61"/>
        <v>#VALUE!</v>
      </c>
      <c r="T181" s="28" t="e">
        <f t="shared" si="61"/>
        <v>#VALUE!</v>
      </c>
      <c r="U181" s="28" t="e">
        <f t="shared" si="61"/>
        <v>#VALUE!</v>
      </c>
      <c r="V181" s="28" t="e">
        <f t="shared" si="61"/>
        <v>#VALUE!</v>
      </c>
      <c r="W181" s="28" t="e">
        <f t="shared" si="61"/>
        <v>#VALUE!</v>
      </c>
      <c r="X181" s="28" t="e">
        <f t="shared" si="61"/>
        <v>#VALUE!</v>
      </c>
      <c r="Y181" s="28" t="e">
        <f t="shared" si="61"/>
        <v>#VALUE!</v>
      </c>
      <c r="Z181" s="28" t="e">
        <f t="shared" si="61"/>
        <v>#VALUE!</v>
      </c>
      <c r="AA181" s="28" t="e">
        <f t="shared" si="61"/>
        <v>#VALUE!</v>
      </c>
      <c r="AB181" s="28" t="e">
        <f t="shared" si="61"/>
        <v>#VALUE!</v>
      </c>
      <c r="AC181" s="28" t="e">
        <f t="shared" si="61"/>
        <v>#VALUE!</v>
      </c>
      <c r="AD181" s="28" t="e">
        <f t="shared" si="61"/>
        <v>#VALUE!</v>
      </c>
      <c r="AE181" s="28" t="e">
        <f t="shared" si="61"/>
        <v>#VALUE!</v>
      </c>
      <c r="AF181" s="28" t="e">
        <f t="shared" si="61"/>
        <v>#VALUE!</v>
      </c>
      <c r="AG181" s="28" t="e">
        <f t="shared" si="61"/>
        <v>#VALUE!</v>
      </c>
      <c r="AH181" s="29" t="s">
        <v>21</v>
      </c>
      <c r="AI181" s="30">
        <f>+COUNTIFS(C182:AG182,"土",C186:AG186,"")+COUNTIFS(C182:AG182,"日",C186:AG186,"")</f>
        <v>0</v>
      </c>
    </row>
    <row r="182" spans="2:36" s="32" customFormat="1" x14ac:dyDescent="0.15">
      <c r="B182" s="48" t="s">
        <v>5</v>
      </c>
      <c r="C182" s="78" t="str">
        <f>IFERROR(TEXT(WEEKDAY(+C181),"aaa"),"")</f>
        <v/>
      </c>
      <c r="D182" s="78" t="str">
        <f t="shared" ref="D182:AG182" si="62">IFERROR(TEXT(WEEKDAY(+D181),"aaa"),"")</f>
        <v/>
      </c>
      <c r="E182" s="78" t="str">
        <f t="shared" si="62"/>
        <v/>
      </c>
      <c r="F182" s="78" t="str">
        <f t="shared" si="62"/>
        <v/>
      </c>
      <c r="G182" s="78" t="str">
        <f t="shared" si="62"/>
        <v/>
      </c>
      <c r="H182" s="78" t="str">
        <f t="shared" si="62"/>
        <v/>
      </c>
      <c r="I182" s="78" t="str">
        <f t="shared" si="62"/>
        <v/>
      </c>
      <c r="J182" s="78" t="str">
        <f t="shared" si="62"/>
        <v/>
      </c>
      <c r="K182" s="78" t="str">
        <f t="shared" si="62"/>
        <v/>
      </c>
      <c r="L182" s="78" t="str">
        <f t="shared" si="62"/>
        <v/>
      </c>
      <c r="M182" s="78" t="str">
        <f t="shared" si="62"/>
        <v/>
      </c>
      <c r="N182" s="78" t="str">
        <f t="shared" si="62"/>
        <v/>
      </c>
      <c r="O182" s="78" t="str">
        <f t="shared" si="62"/>
        <v/>
      </c>
      <c r="P182" s="78" t="str">
        <f t="shared" si="62"/>
        <v/>
      </c>
      <c r="Q182" s="78" t="str">
        <f t="shared" si="62"/>
        <v/>
      </c>
      <c r="R182" s="78" t="str">
        <f t="shared" si="62"/>
        <v/>
      </c>
      <c r="S182" s="78" t="str">
        <f t="shared" si="62"/>
        <v/>
      </c>
      <c r="T182" s="78" t="str">
        <f t="shared" si="62"/>
        <v/>
      </c>
      <c r="U182" s="78" t="str">
        <f t="shared" si="62"/>
        <v/>
      </c>
      <c r="V182" s="78" t="str">
        <f t="shared" si="62"/>
        <v/>
      </c>
      <c r="W182" s="78" t="str">
        <f t="shared" si="62"/>
        <v/>
      </c>
      <c r="X182" s="78" t="str">
        <f t="shared" si="62"/>
        <v/>
      </c>
      <c r="Y182" s="78" t="str">
        <f t="shared" si="62"/>
        <v/>
      </c>
      <c r="Z182" s="78" t="str">
        <f t="shared" si="62"/>
        <v/>
      </c>
      <c r="AA182" s="78" t="str">
        <f t="shared" si="62"/>
        <v/>
      </c>
      <c r="AB182" s="78" t="str">
        <f t="shared" si="62"/>
        <v/>
      </c>
      <c r="AC182" s="78" t="str">
        <f t="shared" si="62"/>
        <v/>
      </c>
      <c r="AD182" s="78" t="str">
        <f t="shared" si="62"/>
        <v/>
      </c>
      <c r="AE182" s="78" t="str">
        <f t="shared" si="62"/>
        <v/>
      </c>
      <c r="AF182" s="78" t="str">
        <f t="shared" si="62"/>
        <v/>
      </c>
      <c r="AG182" s="78" t="str">
        <f t="shared" si="62"/>
        <v/>
      </c>
      <c r="AH182" s="49" t="s">
        <v>16</v>
      </c>
      <c r="AI182" s="50">
        <f>+COUNTIF(C186:AG186,"夏休")+COUNTIF(C186:AG186,"冬休")+COUNTIF(C186:AG186,"中止")</f>
        <v>0</v>
      </c>
    </row>
    <row r="183" spans="2:36" s="32" customFormat="1" ht="13.5" customHeight="1" x14ac:dyDescent="0.15">
      <c r="B183" s="131" t="s">
        <v>8</v>
      </c>
      <c r="C183" s="134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37"/>
      <c r="AE183" s="137"/>
      <c r="AF183" s="125"/>
      <c r="AG183" s="128"/>
      <c r="AH183" s="51" t="s">
        <v>2</v>
      </c>
      <c r="AI183" s="52">
        <f>COUNT(C181:AG181)-AI182</f>
        <v>0</v>
      </c>
    </row>
    <row r="184" spans="2:36" s="32" customFormat="1" ht="13.5" customHeight="1" x14ac:dyDescent="0.15">
      <c r="B184" s="132"/>
      <c r="C184" s="135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38"/>
      <c r="AE184" s="138"/>
      <c r="AF184" s="126"/>
      <c r="AG184" s="129"/>
      <c r="AH184" s="51" t="s">
        <v>6</v>
      </c>
      <c r="AI184" s="35">
        <f>+COUNTIF(C187:AG187,"休")</f>
        <v>0</v>
      </c>
      <c r="AJ184" s="36" t="e">
        <f>IF(AI185&gt;0.285,"",IF(AI184&lt;AI181,"←計画日数が足りません",""))</f>
        <v>#DIV/0!</v>
      </c>
    </row>
    <row r="185" spans="2:36" s="32" customFormat="1" ht="13.5" customHeight="1" x14ac:dyDescent="0.15">
      <c r="B185" s="133"/>
      <c r="C185" s="136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  <c r="AA185" s="127"/>
      <c r="AB185" s="127"/>
      <c r="AC185" s="127"/>
      <c r="AD185" s="139"/>
      <c r="AE185" s="139"/>
      <c r="AF185" s="127"/>
      <c r="AG185" s="130"/>
      <c r="AH185" s="51" t="s">
        <v>9</v>
      </c>
      <c r="AI185" s="53" t="e">
        <f>+AI184/AI183</f>
        <v>#DIV/0!</v>
      </c>
    </row>
    <row r="186" spans="2:36" s="32" customFormat="1" x14ac:dyDescent="0.15">
      <c r="B186" s="54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1" t="s">
        <v>10</v>
      </c>
      <c r="AI186" s="35">
        <f>+COUNTIF(C188:AG188,"*休")</f>
        <v>0</v>
      </c>
    </row>
    <row r="187" spans="2:36" s="32" customFormat="1" x14ac:dyDescent="0.15">
      <c r="B187" s="48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4"/>
      <c r="AH187" s="55" t="s">
        <v>4</v>
      </c>
      <c r="AI187" s="56" t="e">
        <f>+AI186/AI183</f>
        <v>#DIV/0!</v>
      </c>
    </row>
    <row r="188" spans="2:36" s="32" customFormat="1" x14ac:dyDescent="0.15">
      <c r="B188" s="57" t="s">
        <v>7</v>
      </c>
      <c r="C188" s="65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7"/>
      <c r="AH188" s="58" t="s">
        <v>18</v>
      </c>
      <c r="AI188" s="43" t="e">
        <f>IF(AI187&gt;=0.285,"OK",IF(AI181&lt;=AI186,"OK",IF(AI181&gt;AI186,"NG")))</f>
        <v>#DIV/0!</v>
      </c>
      <c r="AJ188" s="36" t="e">
        <f>IF(AI188="NG","←月単位未達成","←月単位達成")</f>
        <v>#DIV/0!</v>
      </c>
    </row>
    <row r="189" spans="2:36" hidden="1" x14ac:dyDescent="0.15">
      <c r="B189" s="21"/>
      <c r="C189" s="63" t="str">
        <f>IF($C186="","通常",C186)</f>
        <v>通常</v>
      </c>
      <c r="D189" s="63" t="str">
        <f t="shared" ref="D189:AG189" si="63">IF(D186="","通常",D186)</f>
        <v>通常</v>
      </c>
      <c r="E189" s="63" t="str">
        <f t="shared" si="63"/>
        <v>通常</v>
      </c>
      <c r="F189" s="63" t="str">
        <f t="shared" si="63"/>
        <v>通常</v>
      </c>
      <c r="G189" s="63" t="str">
        <f t="shared" si="63"/>
        <v>通常</v>
      </c>
      <c r="H189" s="63" t="str">
        <f t="shared" si="63"/>
        <v>通常</v>
      </c>
      <c r="I189" s="63" t="str">
        <f t="shared" si="63"/>
        <v>通常</v>
      </c>
      <c r="J189" s="63" t="str">
        <f t="shared" si="63"/>
        <v>通常</v>
      </c>
      <c r="K189" s="63" t="str">
        <f t="shared" si="63"/>
        <v>通常</v>
      </c>
      <c r="L189" s="63" t="str">
        <f t="shared" si="63"/>
        <v>通常</v>
      </c>
      <c r="M189" s="63" t="str">
        <f t="shared" si="63"/>
        <v>通常</v>
      </c>
      <c r="N189" s="63" t="str">
        <f t="shared" si="63"/>
        <v>通常</v>
      </c>
      <c r="O189" s="63" t="str">
        <f t="shared" si="63"/>
        <v>通常</v>
      </c>
      <c r="P189" s="63" t="str">
        <f t="shared" si="63"/>
        <v>通常</v>
      </c>
      <c r="Q189" s="63" t="str">
        <f t="shared" si="63"/>
        <v>通常</v>
      </c>
      <c r="R189" s="63" t="str">
        <f t="shared" si="63"/>
        <v>通常</v>
      </c>
      <c r="S189" s="63" t="str">
        <f t="shared" si="63"/>
        <v>通常</v>
      </c>
      <c r="T189" s="63" t="str">
        <f t="shared" si="63"/>
        <v>通常</v>
      </c>
      <c r="U189" s="63" t="str">
        <f t="shared" si="63"/>
        <v>通常</v>
      </c>
      <c r="V189" s="63" t="str">
        <f t="shared" si="63"/>
        <v>通常</v>
      </c>
      <c r="W189" s="63" t="str">
        <f t="shared" si="63"/>
        <v>通常</v>
      </c>
      <c r="X189" s="63" t="str">
        <f t="shared" si="63"/>
        <v>通常</v>
      </c>
      <c r="Y189" s="63" t="str">
        <f t="shared" si="63"/>
        <v>通常</v>
      </c>
      <c r="Z189" s="63" t="str">
        <f t="shared" si="63"/>
        <v>通常</v>
      </c>
      <c r="AA189" s="63" t="str">
        <f t="shared" si="63"/>
        <v>通常</v>
      </c>
      <c r="AB189" s="63" t="str">
        <f t="shared" si="63"/>
        <v>通常</v>
      </c>
      <c r="AC189" s="63" t="str">
        <f t="shared" si="63"/>
        <v>通常</v>
      </c>
      <c r="AD189" s="63" t="str">
        <f t="shared" si="63"/>
        <v>通常</v>
      </c>
      <c r="AE189" s="63" t="str">
        <f t="shared" si="63"/>
        <v>通常</v>
      </c>
      <c r="AF189" s="63" t="str">
        <f t="shared" si="63"/>
        <v>通常</v>
      </c>
      <c r="AG189" s="63" t="str">
        <f t="shared" si="63"/>
        <v>通常</v>
      </c>
      <c r="AH189" s="61"/>
      <c r="AI189" s="62"/>
      <c r="AJ189" s="36"/>
    </row>
    <row r="190" spans="2:36" hidden="1" x14ac:dyDescent="0.15">
      <c r="B190" s="21"/>
      <c r="C190" s="63" t="str">
        <f>IF(C186="","通常実績",C186)</f>
        <v>通常実績</v>
      </c>
      <c r="D190" s="63" t="str">
        <f t="shared" ref="D190:AG190" si="64">IF(D186="","通常実績",D186)</f>
        <v>通常実績</v>
      </c>
      <c r="E190" s="63" t="str">
        <f t="shared" si="64"/>
        <v>通常実績</v>
      </c>
      <c r="F190" s="63" t="str">
        <f t="shared" si="64"/>
        <v>通常実績</v>
      </c>
      <c r="G190" s="63" t="str">
        <f t="shared" si="64"/>
        <v>通常実績</v>
      </c>
      <c r="H190" s="63" t="str">
        <f t="shared" si="64"/>
        <v>通常実績</v>
      </c>
      <c r="I190" s="63" t="str">
        <f t="shared" si="64"/>
        <v>通常実績</v>
      </c>
      <c r="J190" s="63" t="str">
        <f t="shared" si="64"/>
        <v>通常実績</v>
      </c>
      <c r="K190" s="63" t="str">
        <f t="shared" si="64"/>
        <v>通常実績</v>
      </c>
      <c r="L190" s="63" t="str">
        <f t="shared" si="64"/>
        <v>通常実績</v>
      </c>
      <c r="M190" s="63" t="str">
        <f t="shared" si="64"/>
        <v>通常実績</v>
      </c>
      <c r="N190" s="63" t="str">
        <f t="shared" si="64"/>
        <v>通常実績</v>
      </c>
      <c r="O190" s="63" t="str">
        <f t="shared" si="64"/>
        <v>通常実績</v>
      </c>
      <c r="P190" s="63" t="str">
        <f t="shared" si="64"/>
        <v>通常実績</v>
      </c>
      <c r="Q190" s="63" t="str">
        <f t="shared" si="64"/>
        <v>通常実績</v>
      </c>
      <c r="R190" s="63" t="str">
        <f t="shared" si="64"/>
        <v>通常実績</v>
      </c>
      <c r="S190" s="63" t="str">
        <f t="shared" si="64"/>
        <v>通常実績</v>
      </c>
      <c r="T190" s="63" t="str">
        <f t="shared" si="64"/>
        <v>通常実績</v>
      </c>
      <c r="U190" s="63" t="str">
        <f t="shared" si="64"/>
        <v>通常実績</v>
      </c>
      <c r="V190" s="63" t="str">
        <f t="shared" si="64"/>
        <v>通常実績</v>
      </c>
      <c r="W190" s="63" t="str">
        <f t="shared" si="64"/>
        <v>通常実績</v>
      </c>
      <c r="X190" s="63" t="str">
        <f t="shared" si="64"/>
        <v>通常実績</v>
      </c>
      <c r="Y190" s="63" t="str">
        <f t="shared" si="64"/>
        <v>通常実績</v>
      </c>
      <c r="Z190" s="63" t="str">
        <f t="shared" si="64"/>
        <v>通常実績</v>
      </c>
      <c r="AA190" s="63" t="str">
        <f t="shared" si="64"/>
        <v>通常実績</v>
      </c>
      <c r="AB190" s="63" t="str">
        <f t="shared" si="64"/>
        <v>通常実績</v>
      </c>
      <c r="AC190" s="63" t="str">
        <f t="shared" si="64"/>
        <v>通常実績</v>
      </c>
      <c r="AD190" s="63" t="str">
        <f t="shared" si="64"/>
        <v>通常実績</v>
      </c>
      <c r="AE190" s="63" t="str">
        <f t="shared" si="64"/>
        <v>通常実績</v>
      </c>
      <c r="AF190" s="63" t="str">
        <f t="shared" si="64"/>
        <v>通常実績</v>
      </c>
      <c r="AG190" s="63" t="str">
        <f t="shared" si="64"/>
        <v>通常実績</v>
      </c>
      <c r="AH190" s="61"/>
      <c r="AI190" s="62"/>
      <c r="AJ190" s="36"/>
    </row>
    <row r="191" spans="2:36" s="32" customFormat="1" x14ac:dyDescent="0.15"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I191" s="59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140" t="e">
        <f>C195</f>
        <v>#VALUE!</v>
      </c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8"/>
    </row>
    <row r="194" spans="2:36" hidden="1" x14ac:dyDescent="0.15">
      <c r="B194" s="44"/>
      <c r="C194" s="28" t="e">
        <f>DATE($C192,$D192,1)</f>
        <v>#VALUE!</v>
      </c>
      <c r="D194" s="28" t="e">
        <f>C194+1</f>
        <v>#VALUE!</v>
      </c>
      <c r="E194" s="28" t="e">
        <f t="shared" ref="E194:AG194" si="65">D194+1</f>
        <v>#VALUE!</v>
      </c>
      <c r="F194" s="28" t="e">
        <f t="shared" si="65"/>
        <v>#VALUE!</v>
      </c>
      <c r="G194" s="28" t="e">
        <f t="shared" si="65"/>
        <v>#VALUE!</v>
      </c>
      <c r="H194" s="28" t="e">
        <f t="shared" si="65"/>
        <v>#VALUE!</v>
      </c>
      <c r="I194" s="28" t="e">
        <f t="shared" si="65"/>
        <v>#VALUE!</v>
      </c>
      <c r="J194" s="28" t="e">
        <f t="shared" si="65"/>
        <v>#VALUE!</v>
      </c>
      <c r="K194" s="28" t="e">
        <f t="shared" si="65"/>
        <v>#VALUE!</v>
      </c>
      <c r="L194" s="28" t="e">
        <f t="shared" si="65"/>
        <v>#VALUE!</v>
      </c>
      <c r="M194" s="28" t="e">
        <f t="shared" si="65"/>
        <v>#VALUE!</v>
      </c>
      <c r="N194" s="28" t="e">
        <f t="shared" si="65"/>
        <v>#VALUE!</v>
      </c>
      <c r="O194" s="28" t="e">
        <f t="shared" si="65"/>
        <v>#VALUE!</v>
      </c>
      <c r="P194" s="28" t="e">
        <f t="shared" si="65"/>
        <v>#VALUE!</v>
      </c>
      <c r="Q194" s="28" t="e">
        <f t="shared" si="65"/>
        <v>#VALUE!</v>
      </c>
      <c r="R194" s="28" t="e">
        <f t="shared" si="65"/>
        <v>#VALUE!</v>
      </c>
      <c r="S194" s="28" t="e">
        <f t="shared" si="65"/>
        <v>#VALUE!</v>
      </c>
      <c r="T194" s="28" t="e">
        <f t="shared" si="65"/>
        <v>#VALUE!</v>
      </c>
      <c r="U194" s="28" t="e">
        <f t="shared" si="65"/>
        <v>#VALUE!</v>
      </c>
      <c r="V194" s="28" t="e">
        <f t="shared" si="65"/>
        <v>#VALUE!</v>
      </c>
      <c r="W194" s="28" t="e">
        <f t="shared" si="65"/>
        <v>#VALUE!</v>
      </c>
      <c r="X194" s="28" t="e">
        <f t="shared" si="65"/>
        <v>#VALUE!</v>
      </c>
      <c r="Y194" s="28" t="e">
        <f t="shared" si="65"/>
        <v>#VALUE!</v>
      </c>
      <c r="Z194" s="28" t="e">
        <f t="shared" si="65"/>
        <v>#VALUE!</v>
      </c>
      <c r="AA194" s="28" t="e">
        <f t="shared" si="65"/>
        <v>#VALUE!</v>
      </c>
      <c r="AB194" s="28" t="e">
        <f t="shared" si="65"/>
        <v>#VALUE!</v>
      </c>
      <c r="AC194" s="28" t="e">
        <f t="shared" si="65"/>
        <v>#VALUE!</v>
      </c>
      <c r="AD194" s="28" t="e">
        <f t="shared" si="65"/>
        <v>#VALUE!</v>
      </c>
      <c r="AE194" s="28" t="e">
        <f t="shared" si="65"/>
        <v>#VALUE!</v>
      </c>
      <c r="AF194" s="28" t="e">
        <f t="shared" si="65"/>
        <v>#VALUE!</v>
      </c>
      <c r="AG194" s="28" t="e">
        <f t="shared" si="65"/>
        <v>#VALUE!</v>
      </c>
      <c r="AH194" s="45"/>
      <c r="AI194" s="46"/>
    </row>
    <row r="195" spans="2:36" x14ac:dyDescent="0.15">
      <c r="B195" s="26" t="s">
        <v>20</v>
      </c>
      <c r="C195" s="47" t="e">
        <f>IF(EDATE(C180,1)&gt;$G$8,"",EDATE(C180,1))</f>
        <v>#VALUE!</v>
      </c>
      <c r="D195" s="28" t="e">
        <f>IF(D194&gt;$G$8,"",IF(C195=EOMONTH(DATE($C192,$D192,1),0),"",IF(C195="","",C195+1)))</f>
        <v>#VALUE!</v>
      </c>
      <c r="E195" s="28" t="e">
        <f t="shared" ref="E195:AG195" si="66">IF(E194&gt;$G$8,"",IF(D195=EOMONTH(DATE($C192,$D192,1),0),"",IF(D195="","",D195+1)))</f>
        <v>#VALUE!</v>
      </c>
      <c r="F195" s="28" t="e">
        <f t="shared" si="66"/>
        <v>#VALUE!</v>
      </c>
      <c r="G195" s="28" t="e">
        <f t="shared" si="66"/>
        <v>#VALUE!</v>
      </c>
      <c r="H195" s="28" t="e">
        <f t="shared" si="66"/>
        <v>#VALUE!</v>
      </c>
      <c r="I195" s="28" t="e">
        <f t="shared" si="66"/>
        <v>#VALUE!</v>
      </c>
      <c r="J195" s="28" t="e">
        <f t="shared" si="66"/>
        <v>#VALUE!</v>
      </c>
      <c r="K195" s="28" t="e">
        <f t="shared" si="66"/>
        <v>#VALUE!</v>
      </c>
      <c r="L195" s="28" t="e">
        <f t="shared" si="66"/>
        <v>#VALUE!</v>
      </c>
      <c r="M195" s="28" t="e">
        <f t="shared" si="66"/>
        <v>#VALUE!</v>
      </c>
      <c r="N195" s="28" t="e">
        <f t="shared" si="66"/>
        <v>#VALUE!</v>
      </c>
      <c r="O195" s="28" t="e">
        <f t="shared" si="66"/>
        <v>#VALUE!</v>
      </c>
      <c r="P195" s="28" t="e">
        <f t="shared" si="66"/>
        <v>#VALUE!</v>
      </c>
      <c r="Q195" s="28" t="e">
        <f t="shared" si="66"/>
        <v>#VALUE!</v>
      </c>
      <c r="R195" s="28" t="e">
        <f t="shared" si="66"/>
        <v>#VALUE!</v>
      </c>
      <c r="S195" s="28" t="e">
        <f t="shared" si="66"/>
        <v>#VALUE!</v>
      </c>
      <c r="T195" s="28" t="e">
        <f t="shared" si="66"/>
        <v>#VALUE!</v>
      </c>
      <c r="U195" s="28" t="e">
        <f t="shared" si="66"/>
        <v>#VALUE!</v>
      </c>
      <c r="V195" s="28" t="e">
        <f t="shared" si="66"/>
        <v>#VALUE!</v>
      </c>
      <c r="W195" s="28" t="e">
        <f t="shared" si="66"/>
        <v>#VALUE!</v>
      </c>
      <c r="X195" s="28" t="e">
        <f t="shared" si="66"/>
        <v>#VALUE!</v>
      </c>
      <c r="Y195" s="28" t="e">
        <f t="shared" si="66"/>
        <v>#VALUE!</v>
      </c>
      <c r="Z195" s="28" t="e">
        <f t="shared" si="66"/>
        <v>#VALUE!</v>
      </c>
      <c r="AA195" s="28" t="e">
        <f t="shared" si="66"/>
        <v>#VALUE!</v>
      </c>
      <c r="AB195" s="28" t="e">
        <f t="shared" si="66"/>
        <v>#VALUE!</v>
      </c>
      <c r="AC195" s="28" t="e">
        <f t="shared" si="66"/>
        <v>#VALUE!</v>
      </c>
      <c r="AD195" s="28" t="e">
        <f t="shared" si="66"/>
        <v>#VALUE!</v>
      </c>
      <c r="AE195" s="28" t="e">
        <f t="shared" si="66"/>
        <v>#VALUE!</v>
      </c>
      <c r="AF195" s="28" t="e">
        <f t="shared" si="66"/>
        <v>#VALUE!</v>
      </c>
      <c r="AG195" s="28" t="e">
        <f t="shared" si="66"/>
        <v>#VALUE!</v>
      </c>
      <c r="AH195" s="29" t="s">
        <v>21</v>
      </c>
      <c r="AI195" s="30">
        <f>+COUNTIFS(C196:AG196,"土",C200:AG200,"")+COUNTIFS(C196:AG196,"日",C200:AG200,"")</f>
        <v>0</v>
      </c>
    </row>
    <row r="196" spans="2:36" s="32" customFormat="1" x14ac:dyDescent="0.15">
      <c r="B196" s="48" t="s">
        <v>5</v>
      </c>
      <c r="C196" s="78" t="str">
        <f>IFERROR(TEXT(WEEKDAY(+C195),"aaa"),"")</f>
        <v/>
      </c>
      <c r="D196" s="78" t="str">
        <f t="shared" ref="D196:AG196" si="67">IFERROR(TEXT(WEEKDAY(+D195),"aaa"),"")</f>
        <v/>
      </c>
      <c r="E196" s="78" t="str">
        <f t="shared" si="67"/>
        <v/>
      </c>
      <c r="F196" s="78" t="str">
        <f t="shared" si="67"/>
        <v/>
      </c>
      <c r="G196" s="78" t="str">
        <f t="shared" si="67"/>
        <v/>
      </c>
      <c r="H196" s="78" t="str">
        <f t="shared" si="67"/>
        <v/>
      </c>
      <c r="I196" s="78" t="str">
        <f t="shared" si="67"/>
        <v/>
      </c>
      <c r="J196" s="78" t="str">
        <f t="shared" si="67"/>
        <v/>
      </c>
      <c r="K196" s="78" t="str">
        <f t="shared" si="67"/>
        <v/>
      </c>
      <c r="L196" s="78" t="str">
        <f t="shared" si="67"/>
        <v/>
      </c>
      <c r="M196" s="78" t="str">
        <f t="shared" si="67"/>
        <v/>
      </c>
      <c r="N196" s="78" t="str">
        <f t="shared" si="67"/>
        <v/>
      </c>
      <c r="O196" s="78" t="str">
        <f t="shared" si="67"/>
        <v/>
      </c>
      <c r="P196" s="78" t="str">
        <f t="shared" si="67"/>
        <v/>
      </c>
      <c r="Q196" s="78" t="str">
        <f t="shared" si="67"/>
        <v/>
      </c>
      <c r="R196" s="78" t="str">
        <f t="shared" si="67"/>
        <v/>
      </c>
      <c r="S196" s="78" t="str">
        <f t="shared" si="67"/>
        <v/>
      </c>
      <c r="T196" s="78" t="str">
        <f t="shared" si="67"/>
        <v/>
      </c>
      <c r="U196" s="78" t="str">
        <f t="shared" si="67"/>
        <v/>
      </c>
      <c r="V196" s="78" t="str">
        <f t="shared" si="67"/>
        <v/>
      </c>
      <c r="W196" s="78" t="str">
        <f t="shared" si="67"/>
        <v/>
      </c>
      <c r="X196" s="78" t="str">
        <f t="shared" si="67"/>
        <v/>
      </c>
      <c r="Y196" s="78" t="str">
        <f t="shared" si="67"/>
        <v/>
      </c>
      <c r="Z196" s="78" t="str">
        <f t="shared" si="67"/>
        <v/>
      </c>
      <c r="AA196" s="78" t="str">
        <f t="shared" si="67"/>
        <v/>
      </c>
      <c r="AB196" s="78" t="str">
        <f t="shared" si="67"/>
        <v/>
      </c>
      <c r="AC196" s="78" t="str">
        <f t="shared" si="67"/>
        <v/>
      </c>
      <c r="AD196" s="78" t="str">
        <f t="shared" si="67"/>
        <v/>
      </c>
      <c r="AE196" s="78" t="str">
        <f t="shared" si="67"/>
        <v/>
      </c>
      <c r="AF196" s="78" t="str">
        <f t="shared" si="67"/>
        <v/>
      </c>
      <c r="AG196" s="78" t="str">
        <f t="shared" si="67"/>
        <v/>
      </c>
      <c r="AH196" s="49" t="s">
        <v>16</v>
      </c>
      <c r="AI196" s="50">
        <f>+COUNTIF(C200:AG200,"夏休")+COUNTIF(C200:AG200,"冬休")+COUNTIF(C200:AG200,"中止")</f>
        <v>0</v>
      </c>
    </row>
    <row r="197" spans="2:36" s="32" customFormat="1" ht="13.5" customHeight="1" x14ac:dyDescent="0.15">
      <c r="B197" s="131" t="s">
        <v>8</v>
      </c>
      <c r="C197" s="134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37"/>
      <c r="AE197" s="137"/>
      <c r="AF197" s="125"/>
      <c r="AG197" s="128"/>
      <c r="AH197" s="51" t="s">
        <v>2</v>
      </c>
      <c r="AI197" s="52">
        <f>COUNT(C195:AG195)-AI196</f>
        <v>0</v>
      </c>
    </row>
    <row r="198" spans="2:36" s="32" customFormat="1" ht="13.5" customHeight="1" x14ac:dyDescent="0.15">
      <c r="B198" s="132"/>
      <c r="C198" s="135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38"/>
      <c r="AE198" s="138"/>
      <c r="AF198" s="126"/>
      <c r="AG198" s="129"/>
      <c r="AH198" s="51" t="s">
        <v>6</v>
      </c>
      <c r="AI198" s="35">
        <f>+COUNTIF(C201:AG201,"休")</f>
        <v>0</v>
      </c>
      <c r="AJ198" s="36" t="e">
        <f>IF(AI199&gt;0.285,"",IF(AI198&lt;AI195,"←計画日数が足りません",""))</f>
        <v>#DIV/0!</v>
      </c>
    </row>
    <row r="199" spans="2:36" s="32" customFormat="1" ht="13.5" customHeight="1" x14ac:dyDescent="0.15">
      <c r="B199" s="133"/>
      <c r="C199" s="136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  <c r="AA199" s="127"/>
      <c r="AB199" s="127"/>
      <c r="AC199" s="127"/>
      <c r="AD199" s="139"/>
      <c r="AE199" s="139"/>
      <c r="AF199" s="127"/>
      <c r="AG199" s="130"/>
      <c r="AH199" s="51" t="s">
        <v>9</v>
      </c>
      <c r="AI199" s="53" t="e">
        <f>+AI198/AI197</f>
        <v>#DIV/0!</v>
      </c>
    </row>
    <row r="200" spans="2:36" s="32" customFormat="1" x14ac:dyDescent="0.15">
      <c r="B200" s="54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1" t="s">
        <v>10</v>
      </c>
      <c r="AI200" s="35">
        <f>+COUNTIF(C202:AG202,"*休")</f>
        <v>0</v>
      </c>
    </row>
    <row r="201" spans="2:36" s="32" customFormat="1" x14ac:dyDescent="0.15">
      <c r="B201" s="48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4"/>
      <c r="AH201" s="55" t="s">
        <v>4</v>
      </c>
      <c r="AI201" s="56" t="e">
        <f>+AI200/AI197</f>
        <v>#DIV/0!</v>
      </c>
    </row>
    <row r="202" spans="2:36" s="32" customFormat="1" x14ac:dyDescent="0.15">
      <c r="B202" s="57" t="s">
        <v>7</v>
      </c>
      <c r="C202" s="65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7"/>
      <c r="AH202" s="58" t="s">
        <v>18</v>
      </c>
      <c r="AI202" s="43" t="e">
        <f>IF(AI201&gt;=0.285,"OK",IF(AI195&lt;=AI200,"OK",IF(AI195&gt;AI200,"NG")))</f>
        <v>#DIV/0!</v>
      </c>
      <c r="AJ202" s="36" t="e">
        <f>IF(AI202="NG","←月単位未達成","←月単位達成")</f>
        <v>#DIV/0!</v>
      </c>
    </row>
    <row r="203" spans="2:36" hidden="1" x14ac:dyDescent="0.15">
      <c r="B203" s="21"/>
      <c r="C203" s="63" t="str">
        <f>IF($C200="","通常",C200)</f>
        <v>通常</v>
      </c>
      <c r="D203" s="63" t="str">
        <f t="shared" ref="D203:AG203" si="68">IF(D200="","通常",D200)</f>
        <v>通常</v>
      </c>
      <c r="E203" s="63" t="str">
        <f t="shared" si="68"/>
        <v>通常</v>
      </c>
      <c r="F203" s="63" t="str">
        <f t="shared" si="68"/>
        <v>通常</v>
      </c>
      <c r="G203" s="63" t="str">
        <f t="shared" si="68"/>
        <v>通常</v>
      </c>
      <c r="H203" s="63" t="str">
        <f t="shared" si="68"/>
        <v>通常</v>
      </c>
      <c r="I203" s="63" t="str">
        <f t="shared" si="68"/>
        <v>通常</v>
      </c>
      <c r="J203" s="63" t="str">
        <f t="shared" si="68"/>
        <v>通常</v>
      </c>
      <c r="K203" s="63" t="str">
        <f t="shared" si="68"/>
        <v>通常</v>
      </c>
      <c r="L203" s="63" t="str">
        <f t="shared" si="68"/>
        <v>通常</v>
      </c>
      <c r="M203" s="63" t="str">
        <f t="shared" si="68"/>
        <v>通常</v>
      </c>
      <c r="N203" s="63" t="str">
        <f t="shared" si="68"/>
        <v>通常</v>
      </c>
      <c r="O203" s="63" t="str">
        <f t="shared" si="68"/>
        <v>通常</v>
      </c>
      <c r="P203" s="63" t="str">
        <f t="shared" si="68"/>
        <v>通常</v>
      </c>
      <c r="Q203" s="63" t="str">
        <f t="shared" si="68"/>
        <v>通常</v>
      </c>
      <c r="R203" s="63" t="str">
        <f t="shared" si="68"/>
        <v>通常</v>
      </c>
      <c r="S203" s="63" t="str">
        <f t="shared" si="68"/>
        <v>通常</v>
      </c>
      <c r="T203" s="63" t="str">
        <f t="shared" si="68"/>
        <v>通常</v>
      </c>
      <c r="U203" s="63" t="str">
        <f t="shared" si="68"/>
        <v>通常</v>
      </c>
      <c r="V203" s="63" t="str">
        <f t="shared" si="68"/>
        <v>通常</v>
      </c>
      <c r="W203" s="63" t="str">
        <f t="shared" si="68"/>
        <v>通常</v>
      </c>
      <c r="X203" s="63" t="str">
        <f t="shared" si="68"/>
        <v>通常</v>
      </c>
      <c r="Y203" s="63" t="str">
        <f t="shared" si="68"/>
        <v>通常</v>
      </c>
      <c r="Z203" s="63" t="str">
        <f t="shared" si="68"/>
        <v>通常</v>
      </c>
      <c r="AA203" s="63" t="str">
        <f t="shared" si="68"/>
        <v>通常</v>
      </c>
      <c r="AB203" s="63" t="str">
        <f t="shared" si="68"/>
        <v>通常</v>
      </c>
      <c r="AC203" s="63" t="str">
        <f t="shared" si="68"/>
        <v>通常</v>
      </c>
      <c r="AD203" s="63" t="str">
        <f t="shared" si="68"/>
        <v>通常</v>
      </c>
      <c r="AE203" s="63" t="str">
        <f t="shared" si="68"/>
        <v>通常</v>
      </c>
      <c r="AF203" s="63" t="str">
        <f t="shared" si="68"/>
        <v>通常</v>
      </c>
      <c r="AG203" s="63" t="str">
        <f t="shared" si="68"/>
        <v>通常</v>
      </c>
      <c r="AH203" s="61"/>
      <c r="AI203" s="62"/>
      <c r="AJ203" s="36"/>
    </row>
    <row r="204" spans="2:36" hidden="1" x14ac:dyDescent="0.15">
      <c r="B204" s="21"/>
      <c r="C204" s="63" t="str">
        <f>IF(C200="","通常実績",C200)</f>
        <v>通常実績</v>
      </c>
      <c r="D204" s="63" t="str">
        <f t="shared" ref="D204:AG204" si="69">IF(D200="","通常実績",D200)</f>
        <v>通常実績</v>
      </c>
      <c r="E204" s="63" t="str">
        <f t="shared" si="69"/>
        <v>通常実績</v>
      </c>
      <c r="F204" s="63" t="str">
        <f t="shared" si="69"/>
        <v>通常実績</v>
      </c>
      <c r="G204" s="63" t="str">
        <f t="shared" si="69"/>
        <v>通常実績</v>
      </c>
      <c r="H204" s="63" t="str">
        <f t="shared" si="69"/>
        <v>通常実績</v>
      </c>
      <c r="I204" s="63" t="str">
        <f t="shared" si="69"/>
        <v>通常実績</v>
      </c>
      <c r="J204" s="63" t="str">
        <f t="shared" si="69"/>
        <v>通常実績</v>
      </c>
      <c r="K204" s="63" t="str">
        <f t="shared" si="69"/>
        <v>通常実績</v>
      </c>
      <c r="L204" s="63" t="str">
        <f t="shared" si="69"/>
        <v>通常実績</v>
      </c>
      <c r="M204" s="63" t="str">
        <f t="shared" si="69"/>
        <v>通常実績</v>
      </c>
      <c r="N204" s="63" t="str">
        <f t="shared" si="69"/>
        <v>通常実績</v>
      </c>
      <c r="O204" s="63" t="str">
        <f t="shared" si="69"/>
        <v>通常実績</v>
      </c>
      <c r="P204" s="63" t="str">
        <f t="shared" si="69"/>
        <v>通常実績</v>
      </c>
      <c r="Q204" s="63" t="str">
        <f t="shared" si="69"/>
        <v>通常実績</v>
      </c>
      <c r="R204" s="63" t="str">
        <f t="shared" si="69"/>
        <v>通常実績</v>
      </c>
      <c r="S204" s="63" t="str">
        <f t="shared" si="69"/>
        <v>通常実績</v>
      </c>
      <c r="T204" s="63" t="str">
        <f t="shared" si="69"/>
        <v>通常実績</v>
      </c>
      <c r="U204" s="63" t="str">
        <f t="shared" si="69"/>
        <v>通常実績</v>
      </c>
      <c r="V204" s="63" t="str">
        <f t="shared" si="69"/>
        <v>通常実績</v>
      </c>
      <c r="W204" s="63" t="str">
        <f t="shared" si="69"/>
        <v>通常実績</v>
      </c>
      <c r="X204" s="63" t="str">
        <f t="shared" si="69"/>
        <v>通常実績</v>
      </c>
      <c r="Y204" s="63" t="str">
        <f t="shared" si="69"/>
        <v>通常実績</v>
      </c>
      <c r="Z204" s="63" t="str">
        <f t="shared" si="69"/>
        <v>通常実績</v>
      </c>
      <c r="AA204" s="63" t="str">
        <f t="shared" si="69"/>
        <v>通常実績</v>
      </c>
      <c r="AB204" s="63" t="str">
        <f t="shared" si="69"/>
        <v>通常実績</v>
      </c>
      <c r="AC204" s="63" t="str">
        <f t="shared" si="69"/>
        <v>通常実績</v>
      </c>
      <c r="AD204" s="63" t="str">
        <f t="shared" si="69"/>
        <v>通常実績</v>
      </c>
      <c r="AE204" s="63" t="str">
        <f t="shared" si="69"/>
        <v>通常実績</v>
      </c>
      <c r="AF204" s="63" t="str">
        <f t="shared" si="69"/>
        <v>通常実績</v>
      </c>
      <c r="AG204" s="63" t="str">
        <f t="shared" si="69"/>
        <v>通常実績</v>
      </c>
      <c r="AH204" s="61"/>
      <c r="AI204" s="62"/>
      <c r="AJ204" s="36"/>
    </row>
    <row r="205" spans="2:36" s="32" customFormat="1" x14ac:dyDescent="0.15"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I205" s="59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140" t="e">
        <f>C209</f>
        <v>#VALUE!</v>
      </c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7"/>
      <c r="AC207" s="117"/>
      <c r="AD207" s="117"/>
      <c r="AE207" s="117"/>
      <c r="AF207" s="117"/>
      <c r="AG207" s="117"/>
      <c r="AH207" s="117"/>
      <c r="AI207" s="118"/>
    </row>
    <row r="208" spans="2:36" hidden="1" x14ac:dyDescent="0.15">
      <c r="B208" s="44"/>
      <c r="C208" s="28" t="e">
        <f>DATE($C206,$D206,1)</f>
        <v>#VALUE!</v>
      </c>
      <c r="D208" s="28" t="e">
        <f>C208+1</f>
        <v>#VALUE!</v>
      </c>
      <c r="E208" s="28" t="e">
        <f t="shared" ref="E208:AG208" si="70">D208+1</f>
        <v>#VALUE!</v>
      </c>
      <c r="F208" s="28" t="e">
        <f t="shared" si="70"/>
        <v>#VALUE!</v>
      </c>
      <c r="G208" s="28" t="e">
        <f t="shared" si="70"/>
        <v>#VALUE!</v>
      </c>
      <c r="H208" s="28" t="e">
        <f t="shared" si="70"/>
        <v>#VALUE!</v>
      </c>
      <c r="I208" s="28" t="e">
        <f t="shared" si="70"/>
        <v>#VALUE!</v>
      </c>
      <c r="J208" s="28" t="e">
        <f t="shared" si="70"/>
        <v>#VALUE!</v>
      </c>
      <c r="K208" s="28" t="e">
        <f t="shared" si="70"/>
        <v>#VALUE!</v>
      </c>
      <c r="L208" s="28" t="e">
        <f t="shared" si="70"/>
        <v>#VALUE!</v>
      </c>
      <c r="M208" s="28" t="e">
        <f t="shared" si="70"/>
        <v>#VALUE!</v>
      </c>
      <c r="N208" s="28" t="e">
        <f t="shared" si="70"/>
        <v>#VALUE!</v>
      </c>
      <c r="O208" s="28" t="e">
        <f t="shared" si="70"/>
        <v>#VALUE!</v>
      </c>
      <c r="P208" s="28" t="e">
        <f t="shared" si="70"/>
        <v>#VALUE!</v>
      </c>
      <c r="Q208" s="28" t="e">
        <f t="shared" si="70"/>
        <v>#VALUE!</v>
      </c>
      <c r="R208" s="28" t="e">
        <f t="shared" si="70"/>
        <v>#VALUE!</v>
      </c>
      <c r="S208" s="28" t="e">
        <f t="shared" si="70"/>
        <v>#VALUE!</v>
      </c>
      <c r="T208" s="28" t="e">
        <f t="shared" si="70"/>
        <v>#VALUE!</v>
      </c>
      <c r="U208" s="28" t="e">
        <f t="shared" si="70"/>
        <v>#VALUE!</v>
      </c>
      <c r="V208" s="28" t="e">
        <f t="shared" si="70"/>
        <v>#VALUE!</v>
      </c>
      <c r="W208" s="28" t="e">
        <f t="shared" si="70"/>
        <v>#VALUE!</v>
      </c>
      <c r="X208" s="28" t="e">
        <f t="shared" si="70"/>
        <v>#VALUE!</v>
      </c>
      <c r="Y208" s="28" t="e">
        <f t="shared" si="70"/>
        <v>#VALUE!</v>
      </c>
      <c r="Z208" s="28" t="e">
        <f t="shared" si="70"/>
        <v>#VALUE!</v>
      </c>
      <c r="AA208" s="28" t="e">
        <f t="shared" si="70"/>
        <v>#VALUE!</v>
      </c>
      <c r="AB208" s="28" t="e">
        <f t="shared" si="70"/>
        <v>#VALUE!</v>
      </c>
      <c r="AC208" s="28" t="e">
        <f t="shared" si="70"/>
        <v>#VALUE!</v>
      </c>
      <c r="AD208" s="28" t="e">
        <f t="shared" si="70"/>
        <v>#VALUE!</v>
      </c>
      <c r="AE208" s="28" t="e">
        <f t="shared" si="70"/>
        <v>#VALUE!</v>
      </c>
      <c r="AF208" s="28" t="e">
        <f t="shared" si="70"/>
        <v>#VALUE!</v>
      </c>
      <c r="AG208" s="28" t="e">
        <f t="shared" si="70"/>
        <v>#VALUE!</v>
      </c>
      <c r="AH208" s="45"/>
      <c r="AI208" s="46"/>
    </row>
    <row r="209" spans="2:36" x14ac:dyDescent="0.15">
      <c r="B209" s="26" t="s">
        <v>20</v>
      </c>
      <c r="C209" s="47" t="e">
        <f>IF(EDATE(C194,1)&gt;$G$8,"",EDATE(C194,1))</f>
        <v>#VALUE!</v>
      </c>
      <c r="D209" s="28" t="e">
        <f>IF(D208&gt;$G$8,"",IF(C209=EOMONTH(DATE($C206,$D206,1),0),"",IF(C209="","",C209+1)))</f>
        <v>#VALUE!</v>
      </c>
      <c r="E209" s="28" t="e">
        <f t="shared" ref="E209:AG209" si="71">IF(E208&gt;$G$8,"",IF(D209=EOMONTH(DATE($C206,$D206,1),0),"",IF(D209="","",D209+1)))</f>
        <v>#VALUE!</v>
      </c>
      <c r="F209" s="28" t="e">
        <f t="shared" si="71"/>
        <v>#VALUE!</v>
      </c>
      <c r="G209" s="28" t="e">
        <f t="shared" si="71"/>
        <v>#VALUE!</v>
      </c>
      <c r="H209" s="28" t="e">
        <f t="shared" si="71"/>
        <v>#VALUE!</v>
      </c>
      <c r="I209" s="28" t="e">
        <f t="shared" si="71"/>
        <v>#VALUE!</v>
      </c>
      <c r="J209" s="28" t="e">
        <f t="shared" si="71"/>
        <v>#VALUE!</v>
      </c>
      <c r="K209" s="28" t="e">
        <f t="shared" si="71"/>
        <v>#VALUE!</v>
      </c>
      <c r="L209" s="28" t="e">
        <f t="shared" si="71"/>
        <v>#VALUE!</v>
      </c>
      <c r="M209" s="28" t="e">
        <f t="shared" si="71"/>
        <v>#VALUE!</v>
      </c>
      <c r="N209" s="28" t="e">
        <f t="shared" si="71"/>
        <v>#VALUE!</v>
      </c>
      <c r="O209" s="28" t="e">
        <f t="shared" si="71"/>
        <v>#VALUE!</v>
      </c>
      <c r="P209" s="28" t="e">
        <f t="shared" si="71"/>
        <v>#VALUE!</v>
      </c>
      <c r="Q209" s="28" t="e">
        <f t="shared" si="71"/>
        <v>#VALUE!</v>
      </c>
      <c r="R209" s="28" t="e">
        <f t="shared" si="71"/>
        <v>#VALUE!</v>
      </c>
      <c r="S209" s="28" t="e">
        <f t="shared" si="71"/>
        <v>#VALUE!</v>
      </c>
      <c r="T209" s="28" t="e">
        <f t="shared" si="71"/>
        <v>#VALUE!</v>
      </c>
      <c r="U209" s="28" t="e">
        <f t="shared" si="71"/>
        <v>#VALUE!</v>
      </c>
      <c r="V209" s="28" t="e">
        <f t="shared" si="71"/>
        <v>#VALUE!</v>
      </c>
      <c r="W209" s="28" t="e">
        <f t="shared" si="71"/>
        <v>#VALUE!</v>
      </c>
      <c r="X209" s="28" t="e">
        <f t="shared" si="71"/>
        <v>#VALUE!</v>
      </c>
      <c r="Y209" s="28" t="e">
        <f t="shared" si="71"/>
        <v>#VALUE!</v>
      </c>
      <c r="Z209" s="28" t="e">
        <f t="shared" si="71"/>
        <v>#VALUE!</v>
      </c>
      <c r="AA209" s="28" t="e">
        <f t="shared" si="71"/>
        <v>#VALUE!</v>
      </c>
      <c r="AB209" s="28" t="e">
        <f t="shared" si="71"/>
        <v>#VALUE!</v>
      </c>
      <c r="AC209" s="28" t="e">
        <f t="shared" si="71"/>
        <v>#VALUE!</v>
      </c>
      <c r="AD209" s="28" t="e">
        <f t="shared" si="71"/>
        <v>#VALUE!</v>
      </c>
      <c r="AE209" s="28" t="e">
        <f t="shared" si="71"/>
        <v>#VALUE!</v>
      </c>
      <c r="AF209" s="28" t="e">
        <f t="shared" si="71"/>
        <v>#VALUE!</v>
      </c>
      <c r="AG209" s="28" t="e">
        <f t="shared" si="71"/>
        <v>#VALUE!</v>
      </c>
      <c r="AH209" s="29" t="s">
        <v>21</v>
      </c>
      <c r="AI209" s="30">
        <f>+COUNTIFS(C210:AG210,"土",C214:AG214,"")+COUNTIFS(C210:AG210,"日",C214:AG214,"")</f>
        <v>0</v>
      </c>
    </row>
    <row r="210" spans="2:36" s="32" customFormat="1" x14ac:dyDescent="0.15">
      <c r="B210" s="48" t="s">
        <v>5</v>
      </c>
      <c r="C210" s="78" t="str">
        <f>IFERROR(TEXT(WEEKDAY(+C209),"aaa"),"")</f>
        <v/>
      </c>
      <c r="D210" s="78" t="str">
        <f t="shared" ref="D210:AG210" si="72">IFERROR(TEXT(WEEKDAY(+D209),"aaa"),"")</f>
        <v/>
      </c>
      <c r="E210" s="78" t="str">
        <f t="shared" si="72"/>
        <v/>
      </c>
      <c r="F210" s="78" t="str">
        <f t="shared" si="72"/>
        <v/>
      </c>
      <c r="G210" s="78" t="str">
        <f t="shared" si="72"/>
        <v/>
      </c>
      <c r="H210" s="78" t="str">
        <f t="shared" si="72"/>
        <v/>
      </c>
      <c r="I210" s="78" t="str">
        <f t="shared" si="72"/>
        <v/>
      </c>
      <c r="J210" s="78" t="str">
        <f t="shared" si="72"/>
        <v/>
      </c>
      <c r="K210" s="78" t="str">
        <f t="shared" si="72"/>
        <v/>
      </c>
      <c r="L210" s="78" t="str">
        <f t="shared" si="72"/>
        <v/>
      </c>
      <c r="M210" s="78" t="str">
        <f t="shared" si="72"/>
        <v/>
      </c>
      <c r="N210" s="78" t="str">
        <f t="shared" si="72"/>
        <v/>
      </c>
      <c r="O210" s="78" t="str">
        <f t="shared" si="72"/>
        <v/>
      </c>
      <c r="P210" s="78" t="str">
        <f t="shared" si="72"/>
        <v/>
      </c>
      <c r="Q210" s="78" t="str">
        <f t="shared" si="72"/>
        <v/>
      </c>
      <c r="R210" s="78" t="str">
        <f t="shared" si="72"/>
        <v/>
      </c>
      <c r="S210" s="78" t="str">
        <f t="shared" si="72"/>
        <v/>
      </c>
      <c r="T210" s="78" t="str">
        <f t="shared" si="72"/>
        <v/>
      </c>
      <c r="U210" s="78" t="str">
        <f t="shared" si="72"/>
        <v/>
      </c>
      <c r="V210" s="78" t="str">
        <f t="shared" si="72"/>
        <v/>
      </c>
      <c r="W210" s="78" t="str">
        <f t="shared" si="72"/>
        <v/>
      </c>
      <c r="X210" s="78" t="str">
        <f t="shared" si="72"/>
        <v/>
      </c>
      <c r="Y210" s="78" t="str">
        <f t="shared" si="72"/>
        <v/>
      </c>
      <c r="Z210" s="78" t="str">
        <f t="shared" si="72"/>
        <v/>
      </c>
      <c r="AA210" s="78" t="str">
        <f t="shared" si="72"/>
        <v/>
      </c>
      <c r="AB210" s="78" t="str">
        <f t="shared" si="72"/>
        <v/>
      </c>
      <c r="AC210" s="78" t="str">
        <f t="shared" si="72"/>
        <v/>
      </c>
      <c r="AD210" s="78" t="str">
        <f t="shared" si="72"/>
        <v/>
      </c>
      <c r="AE210" s="78" t="str">
        <f t="shared" si="72"/>
        <v/>
      </c>
      <c r="AF210" s="78" t="str">
        <f t="shared" si="72"/>
        <v/>
      </c>
      <c r="AG210" s="78" t="str">
        <f t="shared" si="72"/>
        <v/>
      </c>
      <c r="AH210" s="49" t="s">
        <v>16</v>
      </c>
      <c r="AI210" s="50">
        <f>+COUNTIF(C214:AG214,"夏休")+COUNTIF(C214:AG214,"冬休")+COUNTIF(C214:AG214,"中止")</f>
        <v>0</v>
      </c>
    </row>
    <row r="211" spans="2:36" s="32" customFormat="1" ht="13.5" customHeight="1" x14ac:dyDescent="0.15">
      <c r="B211" s="131" t="s">
        <v>8</v>
      </c>
      <c r="C211" s="134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37"/>
      <c r="AE211" s="137"/>
      <c r="AF211" s="125"/>
      <c r="AG211" s="128"/>
      <c r="AH211" s="51" t="s">
        <v>2</v>
      </c>
      <c r="AI211" s="52">
        <f>COUNT(C209:AG209)-AI210</f>
        <v>0</v>
      </c>
    </row>
    <row r="212" spans="2:36" s="32" customFormat="1" ht="13.5" customHeight="1" x14ac:dyDescent="0.15">
      <c r="B212" s="132"/>
      <c r="C212" s="135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38"/>
      <c r="AE212" s="138"/>
      <c r="AF212" s="126"/>
      <c r="AG212" s="129"/>
      <c r="AH212" s="51" t="s">
        <v>6</v>
      </c>
      <c r="AI212" s="35">
        <f>+COUNTIF(C215:AG215,"休")</f>
        <v>0</v>
      </c>
      <c r="AJ212" s="36" t="e">
        <f>IF(AI213&gt;0.285,"",IF(AI212&lt;AI209,"←計画日数が足りません",""))</f>
        <v>#DIV/0!</v>
      </c>
    </row>
    <row r="213" spans="2:36" s="32" customFormat="1" ht="13.5" customHeight="1" x14ac:dyDescent="0.15">
      <c r="B213" s="133"/>
      <c r="C213" s="136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  <c r="AA213" s="127"/>
      <c r="AB213" s="127"/>
      <c r="AC213" s="127"/>
      <c r="AD213" s="139"/>
      <c r="AE213" s="139"/>
      <c r="AF213" s="127"/>
      <c r="AG213" s="130"/>
      <c r="AH213" s="51" t="s">
        <v>9</v>
      </c>
      <c r="AI213" s="53" t="e">
        <f>+AI212/AI211</f>
        <v>#DIV/0!</v>
      </c>
    </row>
    <row r="214" spans="2:36" s="32" customFormat="1" x14ac:dyDescent="0.15">
      <c r="B214" s="54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1" t="s">
        <v>10</v>
      </c>
      <c r="AI214" s="35">
        <f>+COUNTIF(C216:AG216,"*休")</f>
        <v>0</v>
      </c>
    </row>
    <row r="215" spans="2:36" s="32" customFormat="1" x14ac:dyDescent="0.15">
      <c r="B215" s="48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4"/>
      <c r="AH215" s="55" t="s">
        <v>4</v>
      </c>
      <c r="AI215" s="56" t="e">
        <f>+AI214/AI211</f>
        <v>#DIV/0!</v>
      </c>
    </row>
    <row r="216" spans="2:36" s="32" customFormat="1" x14ac:dyDescent="0.15">
      <c r="B216" s="57" t="s">
        <v>7</v>
      </c>
      <c r="C216" s="65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7"/>
      <c r="AH216" s="58" t="s">
        <v>18</v>
      </c>
      <c r="AI216" s="43" t="e">
        <f>IF(AI215&gt;=0.285,"OK",IF(AI209&lt;=AI214,"OK",IF(AI209&gt;AI214,"NG")))</f>
        <v>#DIV/0!</v>
      </c>
      <c r="AJ216" s="36" t="e">
        <f>IF(AI216="NG","←月単位未達成","←月単位達成")</f>
        <v>#DIV/0!</v>
      </c>
    </row>
    <row r="217" spans="2:36" hidden="1" x14ac:dyDescent="0.15">
      <c r="B217" s="21"/>
      <c r="C217" s="63" t="str">
        <f>IF($C214="","通常",C214)</f>
        <v>通常</v>
      </c>
      <c r="D217" s="63" t="str">
        <f t="shared" ref="D217:AG217" si="73">IF(D214="","通常",D214)</f>
        <v>通常</v>
      </c>
      <c r="E217" s="63" t="str">
        <f t="shared" si="73"/>
        <v>通常</v>
      </c>
      <c r="F217" s="63" t="str">
        <f t="shared" si="73"/>
        <v>通常</v>
      </c>
      <c r="G217" s="63" t="str">
        <f t="shared" si="73"/>
        <v>通常</v>
      </c>
      <c r="H217" s="63" t="str">
        <f t="shared" si="73"/>
        <v>通常</v>
      </c>
      <c r="I217" s="63" t="str">
        <f t="shared" si="73"/>
        <v>通常</v>
      </c>
      <c r="J217" s="63" t="str">
        <f t="shared" si="73"/>
        <v>通常</v>
      </c>
      <c r="K217" s="63" t="str">
        <f t="shared" si="73"/>
        <v>通常</v>
      </c>
      <c r="L217" s="63" t="str">
        <f t="shared" si="73"/>
        <v>通常</v>
      </c>
      <c r="M217" s="63" t="str">
        <f t="shared" si="73"/>
        <v>通常</v>
      </c>
      <c r="N217" s="63" t="str">
        <f t="shared" si="73"/>
        <v>通常</v>
      </c>
      <c r="O217" s="63" t="str">
        <f t="shared" si="73"/>
        <v>通常</v>
      </c>
      <c r="P217" s="63" t="str">
        <f t="shared" si="73"/>
        <v>通常</v>
      </c>
      <c r="Q217" s="63" t="str">
        <f t="shared" si="73"/>
        <v>通常</v>
      </c>
      <c r="R217" s="63" t="str">
        <f t="shared" si="73"/>
        <v>通常</v>
      </c>
      <c r="S217" s="63" t="str">
        <f t="shared" si="73"/>
        <v>通常</v>
      </c>
      <c r="T217" s="63" t="str">
        <f t="shared" si="73"/>
        <v>通常</v>
      </c>
      <c r="U217" s="63" t="str">
        <f t="shared" si="73"/>
        <v>通常</v>
      </c>
      <c r="V217" s="63" t="str">
        <f t="shared" si="73"/>
        <v>通常</v>
      </c>
      <c r="W217" s="63" t="str">
        <f t="shared" si="73"/>
        <v>通常</v>
      </c>
      <c r="X217" s="63" t="str">
        <f t="shared" si="73"/>
        <v>通常</v>
      </c>
      <c r="Y217" s="63" t="str">
        <f t="shared" si="73"/>
        <v>通常</v>
      </c>
      <c r="Z217" s="63" t="str">
        <f t="shared" si="73"/>
        <v>通常</v>
      </c>
      <c r="AA217" s="63" t="str">
        <f t="shared" si="73"/>
        <v>通常</v>
      </c>
      <c r="AB217" s="63" t="str">
        <f t="shared" si="73"/>
        <v>通常</v>
      </c>
      <c r="AC217" s="63" t="str">
        <f t="shared" si="73"/>
        <v>通常</v>
      </c>
      <c r="AD217" s="63" t="str">
        <f t="shared" si="73"/>
        <v>通常</v>
      </c>
      <c r="AE217" s="63" t="str">
        <f t="shared" si="73"/>
        <v>通常</v>
      </c>
      <c r="AF217" s="63" t="str">
        <f t="shared" si="73"/>
        <v>通常</v>
      </c>
      <c r="AG217" s="63" t="str">
        <f t="shared" si="73"/>
        <v>通常</v>
      </c>
      <c r="AH217" s="61"/>
      <c r="AI217" s="62"/>
      <c r="AJ217" s="36"/>
    </row>
    <row r="218" spans="2:36" hidden="1" x14ac:dyDescent="0.15">
      <c r="B218" s="21"/>
      <c r="C218" s="63" t="str">
        <f>IF(C214="","通常実績",C214)</f>
        <v>通常実績</v>
      </c>
      <c r="D218" s="63" t="str">
        <f t="shared" ref="D218:AG218" si="74">IF(D214="","通常実績",D214)</f>
        <v>通常実績</v>
      </c>
      <c r="E218" s="63" t="str">
        <f t="shared" si="74"/>
        <v>通常実績</v>
      </c>
      <c r="F218" s="63" t="str">
        <f t="shared" si="74"/>
        <v>通常実績</v>
      </c>
      <c r="G218" s="63" t="str">
        <f t="shared" si="74"/>
        <v>通常実績</v>
      </c>
      <c r="H218" s="63" t="str">
        <f t="shared" si="74"/>
        <v>通常実績</v>
      </c>
      <c r="I218" s="63" t="str">
        <f t="shared" si="74"/>
        <v>通常実績</v>
      </c>
      <c r="J218" s="63" t="str">
        <f t="shared" si="74"/>
        <v>通常実績</v>
      </c>
      <c r="K218" s="63" t="str">
        <f t="shared" si="74"/>
        <v>通常実績</v>
      </c>
      <c r="L218" s="63" t="str">
        <f t="shared" si="74"/>
        <v>通常実績</v>
      </c>
      <c r="M218" s="63" t="str">
        <f t="shared" si="74"/>
        <v>通常実績</v>
      </c>
      <c r="N218" s="63" t="str">
        <f t="shared" si="74"/>
        <v>通常実績</v>
      </c>
      <c r="O218" s="63" t="str">
        <f t="shared" si="74"/>
        <v>通常実績</v>
      </c>
      <c r="P218" s="63" t="str">
        <f t="shared" si="74"/>
        <v>通常実績</v>
      </c>
      <c r="Q218" s="63" t="str">
        <f t="shared" si="74"/>
        <v>通常実績</v>
      </c>
      <c r="R218" s="63" t="str">
        <f t="shared" si="74"/>
        <v>通常実績</v>
      </c>
      <c r="S218" s="63" t="str">
        <f t="shared" si="74"/>
        <v>通常実績</v>
      </c>
      <c r="T218" s="63" t="str">
        <f t="shared" si="74"/>
        <v>通常実績</v>
      </c>
      <c r="U218" s="63" t="str">
        <f t="shared" si="74"/>
        <v>通常実績</v>
      </c>
      <c r="V218" s="63" t="str">
        <f t="shared" si="74"/>
        <v>通常実績</v>
      </c>
      <c r="W218" s="63" t="str">
        <f t="shared" si="74"/>
        <v>通常実績</v>
      </c>
      <c r="X218" s="63" t="str">
        <f t="shared" si="74"/>
        <v>通常実績</v>
      </c>
      <c r="Y218" s="63" t="str">
        <f t="shared" si="74"/>
        <v>通常実績</v>
      </c>
      <c r="Z218" s="63" t="str">
        <f t="shared" si="74"/>
        <v>通常実績</v>
      </c>
      <c r="AA218" s="63" t="str">
        <f t="shared" si="74"/>
        <v>通常実績</v>
      </c>
      <c r="AB218" s="63" t="str">
        <f t="shared" si="74"/>
        <v>通常実績</v>
      </c>
      <c r="AC218" s="63" t="str">
        <f t="shared" si="74"/>
        <v>通常実績</v>
      </c>
      <c r="AD218" s="63" t="str">
        <f t="shared" si="74"/>
        <v>通常実績</v>
      </c>
      <c r="AE218" s="63" t="str">
        <f t="shared" si="74"/>
        <v>通常実績</v>
      </c>
      <c r="AF218" s="63" t="str">
        <f t="shared" si="74"/>
        <v>通常実績</v>
      </c>
      <c r="AG218" s="63" t="str">
        <f t="shared" si="74"/>
        <v>通常実績</v>
      </c>
      <c r="AH218" s="61"/>
      <c r="AI218" s="62"/>
      <c r="AJ218" s="36"/>
    </row>
    <row r="219" spans="2:36" s="32" customFormat="1" x14ac:dyDescent="0.15"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I219" s="59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140" t="e">
        <f>C223</f>
        <v>#VALUE!</v>
      </c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  <c r="AA221" s="117"/>
      <c r="AB221" s="117"/>
      <c r="AC221" s="117"/>
      <c r="AD221" s="117"/>
      <c r="AE221" s="117"/>
      <c r="AF221" s="117"/>
      <c r="AG221" s="117"/>
      <c r="AH221" s="117"/>
      <c r="AI221" s="118"/>
    </row>
    <row r="222" spans="2:36" hidden="1" x14ac:dyDescent="0.15">
      <c r="B222" s="44"/>
      <c r="C222" s="28" t="e">
        <f>DATE($C220,$D220,1)</f>
        <v>#VALUE!</v>
      </c>
      <c r="D222" s="28" t="e">
        <f>C222+1</f>
        <v>#VALUE!</v>
      </c>
      <c r="E222" s="28" t="e">
        <f t="shared" ref="E222:AG222" si="75">D222+1</f>
        <v>#VALUE!</v>
      </c>
      <c r="F222" s="28" t="e">
        <f t="shared" si="75"/>
        <v>#VALUE!</v>
      </c>
      <c r="G222" s="28" t="e">
        <f t="shared" si="75"/>
        <v>#VALUE!</v>
      </c>
      <c r="H222" s="28" t="e">
        <f t="shared" si="75"/>
        <v>#VALUE!</v>
      </c>
      <c r="I222" s="28" t="e">
        <f t="shared" si="75"/>
        <v>#VALUE!</v>
      </c>
      <c r="J222" s="28" t="e">
        <f t="shared" si="75"/>
        <v>#VALUE!</v>
      </c>
      <c r="K222" s="28" t="e">
        <f t="shared" si="75"/>
        <v>#VALUE!</v>
      </c>
      <c r="L222" s="28" t="e">
        <f t="shared" si="75"/>
        <v>#VALUE!</v>
      </c>
      <c r="M222" s="28" t="e">
        <f t="shared" si="75"/>
        <v>#VALUE!</v>
      </c>
      <c r="N222" s="28" t="e">
        <f t="shared" si="75"/>
        <v>#VALUE!</v>
      </c>
      <c r="O222" s="28" t="e">
        <f t="shared" si="75"/>
        <v>#VALUE!</v>
      </c>
      <c r="P222" s="28" t="e">
        <f t="shared" si="75"/>
        <v>#VALUE!</v>
      </c>
      <c r="Q222" s="28" t="e">
        <f t="shared" si="75"/>
        <v>#VALUE!</v>
      </c>
      <c r="R222" s="28" t="e">
        <f t="shared" si="75"/>
        <v>#VALUE!</v>
      </c>
      <c r="S222" s="28" t="e">
        <f t="shared" si="75"/>
        <v>#VALUE!</v>
      </c>
      <c r="T222" s="28" t="e">
        <f t="shared" si="75"/>
        <v>#VALUE!</v>
      </c>
      <c r="U222" s="28" t="e">
        <f t="shared" si="75"/>
        <v>#VALUE!</v>
      </c>
      <c r="V222" s="28" t="e">
        <f t="shared" si="75"/>
        <v>#VALUE!</v>
      </c>
      <c r="W222" s="28" t="e">
        <f t="shared" si="75"/>
        <v>#VALUE!</v>
      </c>
      <c r="X222" s="28" t="e">
        <f t="shared" si="75"/>
        <v>#VALUE!</v>
      </c>
      <c r="Y222" s="28" t="e">
        <f t="shared" si="75"/>
        <v>#VALUE!</v>
      </c>
      <c r="Z222" s="28" t="e">
        <f t="shared" si="75"/>
        <v>#VALUE!</v>
      </c>
      <c r="AA222" s="28" t="e">
        <f t="shared" si="75"/>
        <v>#VALUE!</v>
      </c>
      <c r="AB222" s="28" t="e">
        <f t="shared" si="75"/>
        <v>#VALUE!</v>
      </c>
      <c r="AC222" s="28" t="e">
        <f t="shared" si="75"/>
        <v>#VALUE!</v>
      </c>
      <c r="AD222" s="28" t="e">
        <f t="shared" si="75"/>
        <v>#VALUE!</v>
      </c>
      <c r="AE222" s="28" t="e">
        <f t="shared" si="75"/>
        <v>#VALUE!</v>
      </c>
      <c r="AF222" s="28" t="e">
        <f t="shared" si="75"/>
        <v>#VALUE!</v>
      </c>
      <c r="AG222" s="28" t="e">
        <f t="shared" si="75"/>
        <v>#VALUE!</v>
      </c>
      <c r="AH222" s="45"/>
      <c r="AI222" s="46"/>
    </row>
    <row r="223" spans="2:36" x14ac:dyDescent="0.15">
      <c r="B223" s="26" t="s">
        <v>20</v>
      </c>
      <c r="C223" s="47" t="e">
        <f>IF(EDATE(C208,1)&gt;$G$8,"",EDATE(C208,1))</f>
        <v>#VALUE!</v>
      </c>
      <c r="D223" s="28" t="e">
        <f>IF(D222&gt;$G$8,"",IF(C223=EOMONTH(DATE($C220,$D220,1),0),"",IF(C223="","",C223+1)))</f>
        <v>#VALUE!</v>
      </c>
      <c r="E223" s="28" t="e">
        <f t="shared" ref="E223:AG223" si="76">IF(E222&gt;$G$8,"",IF(D223=EOMONTH(DATE($C220,$D220,1),0),"",IF(D223="","",D223+1)))</f>
        <v>#VALUE!</v>
      </c>
      <c r="F223" s="28" t="e">
        <f t="shared" si="76"/>
        <v>#VALUE!</v>
      </c>
      <c r="G223" s="28" t="e">
        <f t="shared" si="76"/>
        <v>#VALUE!</v>
      </c>
      <c r="H223" s="28" t="e">
        <f t="shared" si="76"/>
        <v>#VALUE!</v>
      </c>
      <c r="I223" s="28" t="e">
        <f t="shared" si="76"/>
        <v>#VALUE!</v>
      </c>
      <c r="J223" s="28" t="e">
        <f t="shared" si="76"/>
        <v>#VALUE!</v>
      </c>
      <c r="K223" s="28" t="e">
        <f t="shared" si="76"/>
        <v>#VALUE!</v>
      </c>
      <c r="L223" s="28" t="e">
        <f t="shared" si="76"/>
        <v>#VALUE!</v>
      </c>
      <c r="M223" s="28" t="e">
        <f t="shared" si="76"/>
        <v>#VALUE!</v>
      </c>
      <c r="N223" s="28" t="e">
        <f t="shared" si="76"/>
        <v>#VALUE!</v>
      </c>
      <c r="O223" s="28" t="e">
        <f t="shared" si="76"/>
        <v>#VALUE!</v>
      </c>
      <c r="P223" s="28" t="e">
        <f t="shared" si="76"/>
        <v>#VALUE!</v>
      </c>
      <c r="Q223" s="28" t="e">
        <f t="shared" si="76"/>
        <v>#VALUE!</v>
      </c>
      <c r="R223" s="28" t="e">
        <f t="shared" si="76"/>
        <v>#VALUE!</v>
      </c>
      <c r="S223" s="28" t="e">
        <f t="shared" si="76"/>
        <v>#VALUE!</v>
      </c>
      <c r="T223" s="28" t="e">
        <f t="shared" si="76"/>
        <v>#VALUE!</v>
      </c>
      <c r="U223" s="28" t="e">
        <f t="shared" si="76"/>
        <v>#VALUE!</v>
      </c>
      <c r="V223" s="28" t="e">
        <f t="shared" si="76"/>
        <v>#VALUE!</v>
      </c>
      <c r="W223" s="28" t="e">
        <f t="shared" si="76"/>
        <v>#VALUE!</v>
      </c>
      <c r="X223" s="28" t="e">
        <f t="shared" si="76"/>
        <v>#VALUE!</v>
      </c>
      <c r="Y223" s="28" t="e">
        <f t="shared" si="76"/>
        <v>#VALUE!</v>
      </c>
      <c r="Z223" s="28" t="e">
        <f t="shared" si="76"/>
        <v>#VALUE!</v>
      </c>
      <c r="AA223" s="28" t="e">
        <f t="shared" si="76"/>
        <v>#VALUE!</v>
      </c>
      <c r="AB223" s="28" t="e">
        <f t="shared" si="76"/>
        <v>#VALUE!</v>
      </c>
      <c r="AC223" s="28" t="e">
        <f t="shared" si="76"/>
        <v>#VALUE!</v>
      </c>
      <c r="AD223" s="28" t="e">
        <f t="shared" si="76"/>
        <v>#VALUE!</v>
      </c>
      <c r="AE223" s="28" t="e">
        <f t="shared" si="76"/>
        <v>#VALUE!</v>
      </c>
      <c r="AF223" s="28" t="e">
        <f t="shared" si="76"/>
        <v>#VALUE!</v>
      </c>
      <c r="AG223" s="28" t="e">
        <f t="shared" si="76"/>
        <v>#VALUE!</v>
      </c>
      <c r="AH223" s="29" t="s">
        <v>21</v>
      </c>
      <c r="AI223" s="30">
        <f>+COUNTIFS(C224:AG224,"土",C228:AG228,"")+COUNTIFS(C224:AG224,"日",C228:AG228,"")</f>
        <v>0</v>
      </c>
    </row>
    <row r="224" spans="2:36" s="32" customFormat="1" x14ac:dyDescent="0.15">
      <c r="B224" s="48" t="s">
        <v>5</v>
      </c>
      <c r="C224" s="78" t="str">
        <f>IFERROR(TEXT(WEEKDAY(+C223),"aaa"),"")</f>
        <v/>
      </c>
      <c r="D224" s="78" t="str">
        <f t="shared" ref="D224:AG224" si="77">IFERROR(TEXT(WEEKDAY(+D223),"aaa"),"")</f>
        <v/>
      </c>
      <c r="E224" s="78" t="str">
        <f t="shared" si="77"/>
        <v/>
      </c>
      <c r="F224" s="78" t="str">
        <f t="shared" si="77"/>
        <v/>
      </c>
      <c r="G224" s="78" t="str">
        <f t="shared" si="77"/>
        <v/>
      </c>
      <c r="H224" s="78" t="str">
        <f t="shared" si="77"/>
        <v/>
      </c>
      <c r="I224" s="78" t="str">
        <f t="shared" si="77"/>
        <v/>
      </c>
      <c r="J224" s="78" t="str">
        <f t="shared" si="77"/>
        <v/>
      </c>
      <c r="K224" s="78" t="str">
        <f t="shared" si="77"/>
        <v/>
      </c>
      <c r="L224" s="78" t="str">
        <f t="shared" si="77"/>
        <v/>
      </c>
      <c r="M224" s="78" t="str">
        <f t="shared" si="77"/>
        <v/>
      </c>
      <c r="N224" s="78" t="str">
        <f t="shared" si="77"/>
        <v/>
      </c>
      <c r="O224" s="78" t="str">
        <f t="shared" si="77"/>
        <v/>
      </c>
      <c r="P224" s="78" t="str">
        <f t="shared" si="77"/>
        <v/>
      </c>
      <c r="Q224" s="78" t="str">
        <f t="shared" si="77"/>
        <v/>
      </c>
      <c r="R224" s="78" t="str">
        <f t="shared" si="77"/>
        <v/>
      </c>
      <c r="S224" s="78" t="str">
        <f t="shared" si="77"/>
        <v/>
      </c>
      <c r="T224" s="78" t="str">
        <f t="shared" si="77"/>
        <v/>
      </c>
      <c r="U224" s="78" t="str">
        <f t="shared" si="77"/>
        <v/>
      </c>
      <c r="V224" s="78" t="str">
        <f t="shared" si="77"/>
        <v/>
      </c>
      <c r="W224" s="78" t="str">
        <f t="shared" si="77"/>
        <v/>
      </c>
      <c r="X224" s="78" t="str">
        <f t="shared" si="77"/>
        <v/>
      </c>
      <c r="Y224" s="78" t="str">
        <f t="shared" si="77"/>
        <v/>
      </c>
      <c r="Z224" s="78" t="str">
        <f t="shared" si="77"/>
        <v/>
      </c>
      <c r="AA224" s="78" t="str">
        <f t="shared" si="77"/>
        <v/>
      </c>
      <c r="AB224" s="78" t="str">
        <f t="shared" si="77"/>
        <v/>
      </c>
      <c r="AC224" s="78" t="str">
        <f t="shared" si="77"/>
        <v/>
      </c>
      <c r="AD224" s="78" t="str">
        <f t="shared" si="77"/>
        <v/>
      </c>
      <c r="AE224" s="78" t="str">
        <f t="shared" si="77"/>
        <v/>
      </c>
      <c r="AF224" s="78" t="str">
        <f t="shared" si="77"/>
        <v/>
      </c>
      <c r="AG224" s="78" t="str">
        <f t="shared" si="77"/>
        <v/>
      </c>
      <c r="AH224" s="49" t="s">
        <v>16</v>
      </c>
      <c r="AI224" s="50">
        <f>+COUNTIF(C228:AG228,"夏休")+COUNTIF(C228:AG228,"冬休")+COUNTIF(C228:AG228,"中止")</f>
        <v>0</v>
      </c>
    </row>
    <row r="225" spans="2:36" s="32" customFormat="1" ht="13.5" customHeight="1" x14ac:dyDescent="0.15">
      <c r="B225" s="131" t="s">
        <v>8</v>
      </c>
      <c r="C225" s="134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  <c r="AA225" s="125"/>
      <c r="AB225" s="125"/>
      <c r="AC225" s="125"/>
      <c r="AD225" s="137"/>
      <c r="AE225" s="137"/>
      <c r="AF225" s="125"/>
      <c r="AG225" s="128"/>
      <c r="AH225" s="51" t="s">
        <v>2</v>
      </c>
      <c r="AI225" s="52">
        <f>COUNT(C223:AG223)-AI224</f>
        <v>0</v>
      </c>
    </row>
    <row r="226" spans="2:36" s="32" customFormat="1" ht="13.5" customHeight="1" x14ac:dyDescent="0.15">
      <c r="B226" s="132"/>
      <c r="C226" s="135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38"/>
      <c r="AE226" s="138"/>
      <c r="AF226" s="126"/>
      <c r="AG226" s="129"/>
      <c r="AH226" s="51" t="s">
        <v>6</v>
      </c>
      <c r="AI226" s="35">
        <f>+COUNTIF(C229:AG229,"休")</f>
        <v>0</v>
      </c>
      <c r="AJ226" s="36" t="e">
        <f>IF(AI227&gt;0.285,"",IF(AI226&lt;AI223,"←計画日数が足りません",""))</f>
        <v>#DIV/0!</v>
      </c>
    </row>
    <row r="227" spans="2:36" s="32" customFormat="1" ht="13.5" customHeight="1" x14ac:dyDescent="0.15">
      <c r="B227" s="133"/>
      <c r="C227" s="136"/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  <c r="AA227" s="127"/>
      <c r="AB227" s="127"/>
      <c r="AC227" s="127"/>
      <c r="AD227" s="139"/>
      <c r="AE227" s="139"/>
      <c r="AF227" s="127"/>
      <c r="AG227" s="130"/>
      <c r="AH227" s="51" t="s">
        <v>9</v>
      </c>
      <c r="AI227" s="53" t="e">
        <f>+AI226/AI225</f>
        <v>#DIV/0!</v>
      </c>
    </row>
    <row r="228" spans="2:36" s="32" customFormat="1" x14ac:dyDescent="0.15">
      <c r="B228" s="54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1" t="s">
        <v>10</v>
      </c>
      <c r="AI228" s="35">
        <f>+COUNTIF(C230:AG230,"*休")</f>
        <v>0</v>
      </c>
    </row>
    <row r="229" spans="2:36" s="32" customFormat="1" x14ac:dyDescent="0.15">
      <c r="B229" s="48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4"/>
      <c r="AH229" s="55" t="s">
        <v>4</v>
      </c>
      <c r="AI229" s="56" t="e">
        <f>+AI228/AI225</f>
        <v>#DIV/0!</v>
      </c>
    </row>
    <row r="230" spans="2:36" s="32" customFormat="1" x14ac:dyDescent="0.15">
      <c r="B230" s="57" t="s">
        <v>7</v>
      </c>
      <c r="C230" s="65"/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7"/>
      <c r="AH230" s="58" t="s">
        <v>18</v>
      </c>
      <c r="AI230" s="43" t="e">
        <f>IF(AI229&gt;=0.285,"OK",IF(AI223&lt;=AI228,"OK",IF(AI223&gt;AI228,"NG")))</f>
        <v>#DIV/0!</v>
      </c>
      <c r="AJ230" s="36" t="e">
        <f>IF(AI230="NG","←月単位未達成","←月単位達成")</f>
        <v>#DIV/0!</v>
      </c>
    </row>
    <row r="231" spans="2:36" hidden="1" x14ac:dyDescent="0.15">
      <c r="B231" s="21"/>
      <c r="C231" s="63" t="str">
        <f>IF($C228="","通常",C228)</f>
        <v>通常</v>
      </c>
      <c r="D231" s="63" t="str">
        <f t="shared" ref="D231:AG231" si="78">IF(D228="","通常",D228)</f>
        <v>通常</v>
      </c>
      <c r="E231" s="63" t="str">
        <f t="shared" si="78"/>
        <v>通常</v>
      </c>
      <c r="F231" s="63" t="str">
        <f t="shared" si="78"/>
        <v>通常</v>
      </c>
      <c r="G231" s="63" t="str">
        <f t="shared" si="78"/>
        <v>通常</v>
      </c>
      <c r="H231" s="63" t="str">
        <f t="shared" si="78"/>
        <v>通常</v>
      </c>
      <c r="I231" s="63" t="str">
        <f t="shared" si="78"/>
        <v>通常</v>
      </c>
      <c r="J231" s="63" t="str">
        <f t="shared" si="78"/>
        <v>通常</v>
      </c>
      <c r="K231" s="63" t="str">
        <f t="shared" si="78"/>
        <v>通常</v>
      </c>
      <c r="L231" s="63" t="str">
        <f t="shared" si="78"/>
        <v>通常</v>
      </c>
      <c r="M231" s="63" t="str">
        <f t="shared" si="78"/>
        <v>通常</v>
      </c>
      <c r="N231" s="63" t="str">
        <f t="shared" si="78"/>
        <v>通常</v>
      </c>
      <c r="O231" s="63" t="str">
        <f t="shared" si="78"/>
        <v>通常</v>
      </c>
      <c r="P231" s="63" t="str">
        <f t="shared" si="78"/>
        <v>通常</v>
      </c>
      <c r="Q231" s="63" t="str">
        <f t="shared" si="78"/>
        <v>通常</v>
      </c>
      <c r="R231" s="63" t="str">
        <f t="shared" si="78"/>
        <v>通常</v>
      </c>
      <c r="S231" s="63" t="str">
        <f t="shared" si="78"/>
        <v>通常</v>
      </c>
      <c r="T231" s="63" t="str">
        <f t="shared" si="78"/>
        <v>通常</v>
      </c>
      <c r="U231" s="63" t="str">
        <f t="shared" si="78"/>
        <v>通常</v>
      </c>
      <c r="V231" s="63" t="str">
        <f t="shared" si="78"/>
        <v>通常</v>
      </c>
      <c r="W231" s="63" t="str">
        <f t="shared" si="78"/>
        <v>通常</v>
      </c>
      <c r="X231" s="63" t="str">
        <f t="shared" si="78"/>
        <v>通常</v>
      </c>
      <c r="Y231" s="63" t="str">
        <f t="shared" si="78"/>
        <v>通常</v>
      </c>
      <c r="Z231" s="63" t="str">
        <f t="shared" si="78"/>
        <v>通常</v>
      </c>
      <c r="AA231" s="63" t="str">
        <f t="shared" si="78"/>
        <v>通常</v>
      </c>
      <c r="AB231" s="63" t="str">
        <f t="shared" si="78"/>
        <v>通常</v>
      </c>
      <c r="AC231" s="63" t="str">
        <f t="shared" si="78"/>
        <v>通常</v>
      </c>
      <c r="AD231" s="63" t="str">
        <f t="shared" si="78"/>
        <v>通常</v>
      </c>
      <c r="AE231" s="63" t="str">
        <f t="shared" si="78"/>
        <v>通常</v>
      </c>
      <c r="AF231" s="63" t="str">
        <f t="shared" si="78"/>
        <v>通常</v>
      </c>
      <c r="AG231" s="63" t="str">
        <f t="shared" si="78"/>
        <v>通常</v>
      </c>
      <c r="AH231" s="61"/>
      <c r="AI231" s="62"/>
      <c r="AJ231" s="36"/>
    </row>
    <row r="232" spans="2:36" hidden="1" x14ac:dyDescent="0.15">
      <c r="B232" s="21"/>
      <c r="C232" s="63" t="str">
        <f>IF(C228="","通常実績",C228)</f>
        <v>通常実績</v>
      </c>
      <c r="D232" s="63" t="str">
        <f t="shared" ref="D232:AG232" si="79">IF(D228="","通常実績",D228)</f>
        <v>通常実績</v>
      </c>
      <c r="E232" s="63" t="str">
        <f t="shared" si="79"/>
        <v>通常実績</v>
      </c>
      <c r="F232" s="63" t="str">
        <f t="shared" si="79"/>
        <v>通常実績</v>
      </c>
      <c r="G232" s="63" t="str">
        <f t="shared" si="79"/>
        <v>通常実績</v>
      </c>
      <c r="H232" s="63" t="str">
        <f t="shared" si="79"/>
        <v>通常実績</v>
      </c>
      <c r="I232" s="63" t="str">
        <f t="shared" si="79"/>
        <v>通常実績</v>
      </c>
      <c r="J232" s="63" t="str">
        <f t="shared" si="79"/>
        <v>通常実績</v>
      </c>
      <c r="K232" s="63" t="str">
        <f t="shared" si="79"/>
        <v>通常実績</v>
      </c>
      <c r="L232" s="63" t="str">
        <f t="shared" si="79"/>
        <v>通常実績</v>
      </c>
      <c r="M232" s="63" t="str">
        <f t="shared" si="79"/>
        <v>通常実績</v>
      </c>
      <c r="N232" s="63" t="str">
        <f t="shared" si="79"/>
        <v>通常実績</v>
      </c>
      <c r="O232" s="63" t="str">
        <f t="shared" si="79"/>
        <v>通常実績</v>
      </c>
      <c r="P232" s="63" t="str">
        <f t="shared" si="79"/>
        <v>通常実績</v>
      </c>
      <c r="Q232" s="63" t="str">
        <f t="shared" si="79"/>
        <v>通常実績</v>
      </c>
      <c r="R232" s="63" t="str">
        <f t="shared" si="79"/>
        <v>通常実績</v>
      </c>
      <c r="S232" s="63" t="str">
        <f t="shared" si="79"/>
        <v>通常実績</v>
      </c>
      <c r="T232" s="63" t="str">
        <f t="shared" si="79"/>
        <v>通常実績</v>
      </c>
      <c r="U232" s="63" t="str">
        <f t="shared" si="79"/>
        <v>通常実績</v>
      </c>
      <c r="V232" s="63" t="str">
        <f t="shared" si="79"/>
        <v>通常実績</v>
      </c>
      <c r="W232" s="63" t="str">
        <f t="shared" si="79"/>
        <v>通常実績</v>
      </c>
      <c r="X232" s="63" t="str">
        <f t="shared" si="79"/>
        <v>通常実績</v>
      </c>
      <c r="Y232" s="63" t="str">
        <f t="shared" si="79"/>
        <v>通常実績</v>
      </c>
      <c r="Z232" s="63" t="str">
        <f t="shared" si="79"/>
        <v>通常実績</v>
      </c>
      <c r="AA232" s="63" t="str">
        <f t="shared" si="79"/>
        <v>通常実績</v>
      </c>
      <c r="AB232" s="63" t="str">
        <f t="shared" si="79"/>
        <v>通常実績</v>
      </c>
      <c r="AC232" s="63" t="str">
        <f t="shared" si="79"/>
        <v>通常実績</v>
      </c>
      <c r="AD232" s="63" t="str">
        <f t="shared" si="79"/>
        <v>通常実績</v>
      </c>
      <c r="AE232" s="63" t="str">
        <f t="shared" si="79"/>
        <v>通常実績</v>
      </c>
      <c r="AF232" s="63" t="str">
        <f t="shared" si="79"/>
        <v>通常実績</v>
      </c>
      <c r="AG232" s="63" t="str">
        <f t="shared" si="79"/>
        <v>通常実績</v>
      </c>
      <c r="AH232" s="61"/>
      <c r="AI232" s="62"/>
      <c r="AJ232" s="36"/>
    </row>
    <row r="233" spans="2:36" s="32" customFormat="1" x14ac:dyDescent="0.15"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I233" s="59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140" t="e">
        <f>C237</f>
        <v>#VALUE!</v>
      </c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  <c r="AI235" s="118"/>
    </row>
    <row r="236" spans="2:36" hidden="1" x14ac:dyDescent="0.15">
      <c r="B236" s="44"/>
      <c r="C236" s="28" t="e">
        <f>DATE($C234,$D234,1)</f>
        <v>#VALUE!</v>
      </c>
      <c r="D236" s="28" t="e">
        <f>C236+1</f>
        <v>#VALUE!</v>
      </c>
      <c r="E236" s="28" t="e">
        <f t="shared" ref="E236:AG236" si="80">D236+1</f>
        <v>#VALUE!</v>
      </c>
      <c r="F236" s="28" t="e">
        <f t="shared" si="80"/>
        <v>#VALUE!</v>
      </c>
      <c r="G236" s="28" t="e">
        <f t="shared" si="80"/>
        <v>#VALUE!</v>
      </c>
      <c r="H236" s="28" t="e">
        <f t="shared" si="80"/>
        <v>#VALUE!</v>
      </c>
      <c r="I236" s="28" t="e">
        <f t="shared" si="80"/>
        <v>#VALUE!</v>
      </c>
      <c r="J236" s="28" t="e">
        <f t="shared" si="80"/>
        <v>#VALUE!</v>
      </c>
      <c r="K236" s="28" t="e">
        <f t="shared" si="80"/>
        <v>#VALUE!</v>
      </c>
      <c r="L236" s="28" t="e">
        <f t="shared" si="80"/>
        <v>#VALUE!</v>
      </c>
      <c r="M236" s="28" t="e">
        <f t="shared" si="80"/>
        <v>#VALUE!</v>
      </c>
      <c r="N236" s="28" t="e">
        <f t="shared" si="80"/>
        <v>#VALUE!</v>
      </c>
      <c r="O236" s="28" t="e">
        <f t="shared" si="80"/>
        <v>#VALUE!</v>
      </c>
      <c r="P236" s="28" t="e">
        <f t="shared" si="80"/>
        <v>#VALUE!</v>
      </c>
      <c r="Q236" s="28" t="e">
        <f t="shared" si="80"/>
        <v>#VALUE!</v>
      </c>
      <c r="R236" s="28" t="e">
        <f t="shared" si="80"/>
        <v>#VALUE!</v>
      </c>
      <c r="S236" s="28" t="e">
        <f t="shared" si="80"/>
        <v>#VALUE!</v>
      </c>
      <c r="T236" s="28" t="e">
        <f t="shared" si="80"/>
        <v>#VALUE!</v>
      </c>
      <c r="U236" s="28" t="e">
        <f t="shared" si="80"/>
        <v>#VALUE!</v>
      </c>
      <c r="V236" s="28" t="e">
        <f t="shared" si="80"/>
        <v>#VALUE!</v>
      </c>
      <c r="W236" s="28" t="e">
        <f t="shared" si="80"/>
        <v>#VALUE!</v>
      </c>
      <c r="X236" s="28" t="e">
        <f t="shared" si="80"/>
        <v>#VALUE!</v>
      </c>
      <c r="Y236" s="28" t="e">
        <f t="shared" si="80"/>
        <v>#VALUE!</v>
      </c>
      <c r="Z236" s="28" t="e">
        <f t="shared" si="80"/>
        <v>#VALUE!</v>
      </c>
      <c r="AA236" s="28" t="e">
        <f t="shared" si="80"/>
        <v>#VALUE!</v>
      </c>
      <c r="AB236" s="28" t="e">
        <f t="shared" si="80"/>
        <v>#VALUE!</v>
      </c>
      <c r="AC236" s="28" t="e">
        <f t="shared" si="80"/>
        <v>#VALUE!</v>
      </c>
      <c r="AD236" s="28" t="e">
        <f t="shared" si="80"/>
        <v>#VALUE!</v>
      </c>
      <c r="AE236" s="28" t="e">
        <f t="shared" si="80"/>
        <v>#VALUE!</v>
      </c>
      <c r="AF236" s="28" t="e">
        <f t="shared" si="80"/>
        <v>#VALUE!</v>
      </c>
      <c r="AG236" s="28" t="e">
        <f t="shared" si="80"/>
        <v>#VALUE!</v>
      </c>
      <c r="AH236" s="45"/>
      <c r="AI236" s="46"/>
    </row>
    <row r="237" spans="2:36" x14ac:dyDescent="0.15">
      <c r="B237" s="26" t="s">
        <v>20</v>
      </c>
      <c r="C237" s="47" t="e">
        <f>IF(EDATE(C222,1)&gt;$G$8,"",EDATE(C222,1))</f>
        <v>#VALUE!</v>
      </c>
      <c r="D237" s="28" t="e">
        <f>IF(D236&gt;$G$8,"",IF(C237=EOMONTH(DATE($C234,$D234,1),0),"",IF(C237="","",C237+1)))</f>
        <v>#VALUE!</v>
      </c>
      <c r="E237" s="28" t="e">
        <f t="shared" ref="E237:AG237" si="81">IF(E236&gt;$G$8,"",IF(D237=EOMONTH(DATE($C234,$D234,1),0),"",IF(D237="","",D237+1)))</f>
        <v>#VALUE!</v>
      </c>
      <c r="F237" s="28" t="e">
        <f t="shared" si="81"/>
        <v>#VALUE!</v>
      </c>
      <c r="G237" s="28" t="e">
        <f t="shared" si="81"/>
        <v>#VALUE!</v>
      </c>
      <c r="H237" s="28" t="e">
        <f t="shared" si="81"/>
        <v>#VALUE!</v>
      </c>
      <c r="I237" s="28" t="e">
        <f t="shared" si="81"/>
        <v>#VALUE!</v>
      </c>
      <c r="J237" s="28" t="e">
        <f t="shared" si="81"/>
        <v>#VALUE!</v>
      </c>
      <c r="K237" s="28" t="e">
        <f t="shared" si="81"/>
        <v>#VALUE!</v>
      </c>
      <c r="L237" s="28" t="e">
        <f t="shared" si="81"/>
        <v>#VALUE!</v>
      </c>
      <c r="M237" s="28" t="e">
        <f t="shared" si="81"/>
        <v>#VALUE!</v>
      </c>
      <c r="N237" s="28" t="e">
        <f t="shared" si="81"/>
        <v>#VALUE!</v>
      </c>
      <c r="O237" s="28" t="e">
        <f t="shared" si="81"/>
        <v>#VALUE!</v>
      </c>
      <c r="P237" s="28" t="e">
        <f t="shared" si="81"/>
        <v>#VALUE!</v>
      </c>
      <c r="Q237" s="28" t="e">
        <f t="shared" si="81"/>
        <v>#VALUE!</v>
      </c>
      <c r="R237" s="28" t="e">
        <f t="shared" si="81"/>
        <v>#VALUE!</v>
      </c>
      <c r="S237" s="28" t="e">
        <f t="shared" si="81"/>
        <v>#VALUE!</v>
      </c>
      <c r="T237" s="28" t="e">
        <f t="shared" si="81"/>
        <v>#VALUE!</v>
      </c>
      <c r="U237" s="28" t="e">
        <f t="shared" si="81"/>
        <v>#VALUE!</v>
      </c>
      <c r="V237" s="28" t="e">
        <f t="shared" si="81"/>
        <v>#VALUE!</v>
      </c>
      <c r="W237" s="28" t="e">
        <f t="shared" si="81"/>
        <v>#VALUE!</v>
      </c>
      <c r="X237" s="28" t="e">
        <f t="shared" si="81"/>
        <v>#VALUE!</v>
      </c>
      <c r="Y237" s="28" t="e">
        <f t="shared" si="81"/>
        <v>#VALUE!</v>
      </c>
      <c r="Z237" s="28" t="e">
        <f t="shared" si="81"/>
        <v>#VALUE!</v>
      </c>
      <c r="AA237" s="28" t="e">
        <f t="shared" si="81"/>
        <v>#VALUE!</v>
      </c>
      <c r="AB237" s="28" t="e">
        <f t="shared" si="81"/>
        <v>#VALUE!</v>
      </c>
      <c r="AC237" s="28" t="e">
        <f t="shared" si="81"/>
        <v>#VALUE!</v>
      </c>
      <c r="AD237" s="28" t="e">
        <f t="shared" si="81"/>
        <v>#VALUE!</v>
      </c>
      <c r="AE237" s="28" t="e">
        <f t="shared" si="81"/>
        <v>#VALUE!</v>
      </c>
      <c r="AF237" s="28" t="e">
        <f t="shared" si="81"/>
        <v>#VALUE!</v>
      </c>
      <c r="AG237" s="28" t="e">
        <f t="shared" si="81"/>
        <v>#VALUE!</v>
      </c>
      <c r="AH237" s="29" t="s">
        <v>21</v>
      </c>
      <c r="AI237" s="30">
        <f>+COUNTIFS(C238:AG238,"土",C242:AG242,"")+COUNTIFS(C238:AG238,"日",C242:AG242,"")</f>
        <v>0</v>
      </c>
    </row>
    <row r="238" spans="2:36" s="32" customFormat="1" x14ac:dyDescent="0.15">
      <c r="B238" s="48" t="s">
        <v>5</v>
      </c>
      <c r="C238" s="78" t="str">
        <f>IFERROR(TEXT(WEEKDAY(+C237),"aaa"),"")</f>
        <v/>
      </c>
      <c r="D238" s="78" t="str">
        <f t="shared" ref="D238:AG238" si="82">IFERROR(TEXT(WEEKDAY(+D237),"aaa"),"")</f>
        <v/>
      </c>
      <c r="E238" s="78" t="str">
        <f t="shared" si="82"/>
        <v/>
      </c>
      <c r="F238" s="78" t="str">
        <f t="shared" si="82"/>
        <v/>
      </c>
      <c r="G238" s="78" t="str">
        <f t="shared" si="82"/>
        <v/>
      </c>
      <c r="H238" s="78" t="str">
        <f t="shared" si="82"/>
        <v/>
      </c>
      <c r="I238" s="78" t="str">
        <f t="shared" si="82"/>
        <v/>
      </c>
      <c r="J238" s="78" t="str">
        <f t="shared" si="82"/>
        <v/>
      </c>
      <c r="K238" s="78" t="str">
        <f t="shared" si="82"/>
        <v/>
      </c>
      <c r="L238" s="78" t="str">
        <f t="shared" si="82"/>
        <v/>
      </c>
      <c r="M238" s="78" t="str">
        <f t="shared" si="82"/>
        <v/>
      </c>
      <c r="N238" s="78" t="str">
        <f t="shared" si="82"/>
        <v/>
      </c>
      <c r="O238" s="78" t="str">
        <f t="shared" si="82"/>
        <v/>
      </c>
      <c r="P238" s="78" t="str">
        <f t="shared" si="82"/>
        <v/>
      </c>
      <c r="Q238" s="78" t="str">
        <f t="shared" si="82"/>
        <v/>
      </c>
      <c r="R238" s="78" t="str">
        <f t="shared" si="82"/>
        <v/>
      </c>
      <c r="S238" s="78" t="str">
        <f t="shared" si="82"/>
        <v/>
      </c>
      <c r="T238" s="78" t="str">
        <f t="shared" si="82"/>
        <v/>
      </c>
      <c r="U238" s="78" t="str">
        <f t="shared" si="82"/>
        <v/>
      </c>
      <c r="V238" s="78" t="str">
        <f t="shared" si="82"/>
        <v/>
      </c>
      <c r="W238" s="78" t="str">
        <f t="shared" si="82"/>
        <v/>
      </c>
      <c r="X238" s="78" t="str">
        <f t="shared" si="82"/>
        <v/>
      </c>
      <c r="Y238" s="78" t="str">
        <f t="shared" si="82"/>
        <v/>
      </c>
      <c r="Z238" s="78" t="str">
        <f t="shared" si="82"/>
        <v/>
      </c>
      <c r="AA238" s="78" t="str">
        <f t="shared" si="82"/>
        <v/>
      </c>
      <c r="AB238" s="78" t="str">
        <f t="shared" si="82"/>
        <v/>
      </c>
      <c r="AC238" s="78" t="str">
        <f t="shared" si="82"/>
        <v/>
      </c>
      <c r="AD238" s="78" t="str">
        <f t="shared" si="82"/>
        <v/>
      </c>
      <c r="AE238" s="78" t="str">
        <f t="shared" si="82"/>
        <v/>
      </c>
      <c r="AF238" s="78" t="str">
        <f t="shared" si="82"/>
        <v/>
      </c>
      <c r="AG238" s="78" t="str">
        <f t="shared" si="82"/>
        <v/>
      </c>
      <c r="AH238" s="49" t="s">
        <v>16</v>
      </c>
      <c r="AI238" s="50">
        <f>+COUNTIF(C242:AG242,"夏休")+COUNTIF(C242:AG242,"冬休")+COUNTIF(C242:AG242,"中止")</f>
        <v>0</v>
      </c>
    </row>
    <row r="239" spans="2:36" s="32" customFormat="1" ht="13.5" customHeight="1" x14ac:dyDescent="0.15">
      <c r="B239" s="131" t="s">
        <v>8</v>
      </c>
      <c r="C239" s="134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  <c r="AA239" s="125"/>
      <c r="AB239" s="125"/>
      <c r="AC239" s="125"/>
      <c r="AD239" s="137"/>
      <c r="AE239" s="137"/>
      <c r="AF239" s="125"/>
      <c r="AG239" s="128"/>
      <c r="AH239" s="51" t="s">
        <v>2</v>
      </c>
      <c r="AI239" s="52">
        <f>COUNT(C237:AG237)-AI238</f>
        <v>0</v>
      </c>
    </row>
    <row r="240" spans="2:36" s="32" customFormat="1" ht="13.5" customHeight="1" x14ac:dyDescent="0.15">
      <c r="B240" s="132"/>
      <c r="C240" s="135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38"/>
      <c r="AE240" s="138"/>
      <c r="AF240" s="126"/>
      <c r="AG240" s="129"/>
      <c r="AH240" s="51" t="s">
        <v>6</v>
      </c>
      <c r="AI240" s="35">
        <f>+COUNTIF(C243:AG243,"休")</f>
        <v>0</v>
      </c>
      <c r="AJ240" s="36" t="e">
        <f>IF(AI241&gt;0.285,"",IF(AI240&lt;AI237,"←計画日数が足りません",""))</f>
        <v>#DIV/0!</v>
      </c>
    </row>
    <row r="241" spans="2:36" s="32" customFormat="1" ht="13.5" customHeight="1" x14ac:dyDescent="0.15">
      <c r="B241" s="133"/>
      <c r="C241" s="136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127"/>
      <c r="AC241" s="127"/>
      <c r="AD241" s="139"/>
      <c r="AE241" s="139"/>
      <c r="AF241" s="127"/>
      <c r="AG241" s="130"/>
      <c r="AH241" s="51" t="s">
        <v>9</v>
      </c>
      <c r="AI241" s="53" t="e">
        <f>+AI240/AI239</f>
        <v>#DIV/0!</v>
      </c>
    </row>
    <row r="242" spans="2:36" s="32" customFormat="1" x14ac:dyDescent="0.15">
      <c r="B242" s="54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1" t="s">
        <v>10</v>
      </c>
      <c r="AI242" s="35">
        <f>+COUNTIF(C244:AG244,"*休")</f>
        <v>0</v>
      </c>
    </row>
    <row r="243" spans="2:36" s="32" customFormat="1" x14ac:dyDescent="0.15">
      <c r="B243" s="48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4"/>
      <c r="AH243" s="55" t="s">
        <v>4</v>
      </c>
      <c r="AI243" s="56" t="e">
        <f>+AI242/AI239</f>
        <v>#DIV/0!</v>
      </c>
    </row>
    <row r="244" spans="2:36" s="32" customFormat="1" x14ac:dyDescent="0.15">
      <c r="B244" s="57" t="s">
        <v>7</v>
      </c>
      <c r="C244" s="65"/>
      <c r="D244" s="66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7"/>
      <c r="AH244" s="58" t="s">
        <v>18</v>
      </c>
      <c r="AI244" s="43" t="e">
        <f>IF(AI243&gt;=0.285,"OK",IF(AI237&lt;=AI242,"OK",IF(AI237&gt;AI242,"NG")))</f>
        <v>#DIV/0!</v>
      </c>
      <c r="AJ244" s="36" t="e">
        <f>IF(AI244="NG","←月単位未達成","←月単位達成")</f>
        <v>#DIV/0!</v>
      </c>
    </row>
    <row r="245" spans="2:36" hidden="1" x14ac:dyDescent="0.15">
      <c r="B245" s="21"/>
      <c r="C245" s="63" t="str">
        <f>IF($C242="","通常",C242)</f>
        <v>通常</v>
      </c>
      <c r="D245" s="63" t="str">
        <f t="shared" ref="D245:AG245" si="83">IF(D242="","通常",D242)</f>
        <v>通常</v>
      </c>
      <c r="E245" s="63" t="str">
        <f t="shared" si="83"/>
        <v>通常</v>
      </c>
      <c r="F245" s="63" t="str">
        <f t="shared" si="83"/>
        <v>通常</v>
      </c>
      <c r="G245" s="63" t="str">
        <f t="shared" si="83"/>
        <v>通常</v>
      </c>
      <c r="H245" s="63" t="str">
        <f t="shared" si="83"/>
        <v>通常</v>
      </c>
      <c r="I245" s="63" t="str">
        <f t="shared" si="83"/>
        <v>通常</v>
      </c>
      <c r="J245" s="63" t="str">
        <f t="shared" si="83"/>
        <v>通常</v>
      </c>
      <c r="K245" s="63" t="str">
        <f t="shared" si="83"/>
        <v>通常</v>
      </c>
      <c r="L245" s="63" t="str">
        <f t="shared" si="83"/>
        <v>通常</v>
      </c>
      <c r="M245" s="63" t="str">
        <f t="shared" si="83"/>
        <v>通常</v>
      </c>
      <c r="N245" s="63" t="str">
        <f t="shared" si="83"/>
        <v>通常</v>
      </c>
      <c r="O245" s="63" t="str">
        <f t="shared" si="83"/>
        <v>通常</v>
      </c>
      <c r="P245" s="63" t="str">
        <f t="shared" si="83"/>
        <v>通常</v>
      </c>
      <c r="Q245" s="63" t="str">
        <f t="shared" si="83"/>
        <v>通常</v>
      </c>
      <c r="R245" s="63" t="str">
        <f t="shared" si="83"/>
        <v>通常</v>
      </c>
      <c r="S245" s="63" t="str">
        <f t="shared" si="83"/>
        <v>通常</v>
      </c>
      <c r="T245" s="63" t="str">
        <f t="shared" si="83"/>
        <v>通常</v>
      </c>
      <c r="U245" s="63" t="str">
        <f t="shared" si="83"/>
        <v>通常</v>
      </c>
      <c r="V245" s="63" t="str">
        <f t="shared" si="83"/>
        <v>通常</v>
      </c>
      <c r="W245" s="63" t="str">
        <f t="shared" si="83"/>
        <v>通常</v>
      </c>
      <c r="X245" s="63" t="str">
        <f t="shared" si="83"/>
        <v>通常</v>
      </c>
      <c r="Y245" s="63" t="str">
        <f t="shared" si="83"/>
        <v>通常</v>
      </c>
      <c r="Z245" s="63" t="str">
        <f t="shared" si="83"/>
        <v>通常</v>
      </c>
      <c r="AA245" s="63" t="str">
        <f t="shared" si="83"/>
        <v>通常</v>
      </c>
      <c r="AB245" s="63" t="str">
        <f t="shared" si="83"/>
        <v>通常</v>
      </c>
      <c r="AC245" s="63" t="str">
        <f t="shared" si="83"/>
        <v>通常</v>
      </c>
      <c r="AD245" s="63" t="str">
        <f t="shared" si="83"/>
        <v>通常</v>
      </c>
      <c r="AE245" s="63" t="str">
        <f t="shared" si="83"/>
        <v>通常</v>
      </c>
      <c r="AF245" s="63" t="str">
        <f t="shared" si="83"/>
        <v>通常</v>
      </c>
      <c r="AG245" s="63" t="str">
        <f t="shared" si="83"/>
        <v>通常</v>
      </c>
      <c r="AH245" s="61"/>
      <c r="AI245" s="62"/>
      <c r="AJ245" s="36"/>
    </row>
    <row r="246" spans="2:36" hidden="1" x14ac:dyDescent="0.15">
      <c r="B246" s="21"/>
      <c r="C246" s="63" t="str">
        <f>IF(C242="","通常実績",C242)</f>
        <v>通常実績</v>
      </c>
      <c r="D246" s="63" t="str">
        <f t="shared" ref="D246:AG246" si="84">IF(D242="","通常実績",D242)</f>
        <v>通常実績</v>
      </c>
      <c r="E246" s="63" t="str">
        <f t="shared" si="84"/>
        <v>通常実績</v>
      </c>
      <c r="F246" s="63" t="str">
        <f t="shared" si="84"/>
        <v>通常実績</v>
      </c>
      <c r="G246" s="63" t="str">
        <f t="shared" si="84"/>
        <v>通常実績</v>
      </c>
      <c r="H246" s="63" t="str">
        <f t="shared" si="84"/>
        <v>通常実績</v>
      </c>
      <c r="I246" s="63" t="str">
        <f t="shared" si="84"/>
        <v>通常実績</v>
      </c>
      <c r="J246" s="63" t="str">
        <f t="shared" si="84"/>
        <v>通常実績</v>
      </c>
      <c r="K246" s="63" t="str">
        <f t="shared" si="84"/>
        <v>通常実績</v>
      </c>
      <c r="L246" s="63" t="str">
        <f t="shared" si="84"/>
        <v>通常実績</v>
      </c>
      <c r="M246" s="63" t="str">
        <f t="shared" si="84"/>
        <v>通常実績</v>
      </c>
      <c r="N246" s="63" t="str">
        <f t="shared" si="84"/>
        <v>通常実績</v>
      </c>
      <c r="O246" s="63" t="str">
        <f t="shared" si="84"/>
        <v>通常実績</v>
      </c>
      <c r="P246" s="63" t="str">
        <f t="shared" si="84"/>
        <v>通常実績</v>
      </c>
      <c r="Q246" s="63" t="str">
        <f t="shared" si="84"/>
        <v>通常実績</v>
      </c>
      <c r="R246" s="63" t="str">
        <f t="shared" si="84"/>
        <v>通常実績</v>
      </c>
      <c r="S246" s="63" t="str">
        <f t="shared" si="84"/>
        <v>通常実績</v>
      </c>
      <c r="T246" s="63" t="str">
        <f t="shared" si="84"/>
        <v>通常実績</v>
      </c>
      <c r="U246" s="63" t="str">
        <f t="shared" si="84"/>
        <v>通常実績</v>
      </c>
      <c r="V246" s="63" t="str">
        <f t="shared" si="84"/>
        <v>通常実績</v>
      </c>
      <c r="W246" s="63" t="str">
        <f t="shared" si="84"/>
        <v>通常実績</v>
      </c>
      <c r="X246" s="63" t="str">
        <f t="shared" si="84"/>
        <v>通常実績</v>
      </c>
      <c r="Y246" s="63" t="str">
        <f t="shared" si="84"/>
        <v>通常実績</v>
      </c>
      <c r="Z246" s="63" t="str">
        <f t="shared" si="84"/>
        <v>通常実績</v>
      </c>
      <c r="AA246" s="63" t="str">
        <f t="shared" si="84"/>
        <v>通常実績</v>
      </c>
      <c r="AB246" s="63" t="str">
        <f t="shared" si="84"/>
        <v>通常実績</v>
      </c>
      <c r="AC246" s="63" t="str">
        <f t="shared" si="84"/>
        <v>通常実績</v>
      </c>
      <c r="AD246" s="63" t="str">
        <f t="shared" si="84"/>
        <v>通常実績</v>
      </c>
      <c r="AE246" s="63" t="str">
        <f t="shared" si="84"/>
        <v>通常実績</v>
      </c>
      <c r="AF246" s="63" t="str">
        <f t="shared" si="84"/>
        <v>通常実績</v>
      </c>
      <c r="AG246" s="63" t="str">
        <f t="shared" si="84"/>
        <v>通常実績</v>
      </c>
      <c r="AH246" s="61"/>
      <c r="AI246" s="62"/>
      <c r="AJ246" s="36"/>
    </row>
    <row r="247" spans="2:36" s="32" customFormat="1" x14ac:dyDescent="0.15"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I247" s="59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140" t="e">
        <f>C251</f>
        <v>#VALUE!</v>
      </c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8"/>
    </row>
    <row r="250" spans="2:36" hidden="1" x14ac:dyDescent="0.15">
      <c r="B250" s="44"/>
      <c r="C250" s="28" t="e">
        <f>DATE($C248,$D248,1)</f>
        <v>#VALUE!</v>
      </c>
      <c r="D250" s="28" t="e">
        <f>C250+1</f>
        <v>#VALUE!</v>
      </c>
      <c r="E250" s="28" t="e">
        <f t="shared" ref="E250:AG250" si="85">D250+1</f>
        <v>#VALUE!</v>
      </c>
      <c r="F250" s="28" t="e">
        <f t="shared" si="85"/>
        <v>#VALUE!</v>
      </c>
      <c r="G250" s="28" t="e">
        <f t="shared" si="85"/>
        <v>#VALUE!</v>
      </c>
      <c r="H250" s="28" t="e">
        <f t="shared" si="85"/>
        <v>#VALUE!</v>
      </c>
      <c r="I250" s="28" t="e">
        <f t="shared" si="85"/>
        <v>#VALUE!</v>
      </c>
      <c r="J250" s="28" t="e">
        <f t="shared" si="85"/>
        <v>#VALUE!</v>
      </c>
      <c r="K250" s="28" t="e">
        <f t="shared" si="85"/>
        <v>#VALUE!</v>
      </c>
      <c r="L250" s="28" t="e">
        <f t="shared" si="85"/>
        <v>#VALUE!</v>
      </c>
      <c r="M250" s="28" t="e">
        <f t="shared" si="85"/>
        <v>#VALUE!</v>
      </c>
      <c r="N250" s="28" t="e">
        <f t="shared" si="85"/>
        <v>#VALUE!</v>
      </c>
      <c r="O250" s="28" t="e">
        <f t="shared" si="85"/>
        <v>#VALUE!</v>
      </c>
      <c r="P250" s="28" t="e">
        <f t="shared" si="85"/>
        <v>#VALUE!</v>
      </c>
      <c r="Q250" s="28" t="e">
        <f t="shared" si="85"/>
        <v>#VALUE!</v>
      </c>
      <c r="R250" s="28" t="e">
        <f t="shared" si="85"/>
        <v>#VALUE!</v>
      </c>
      <c r="S250" s="28" t="e">
        <f t="shared" si="85"/>
        <v>#VALUE!</v>
      </c>
      <c r="T250" s="28" t="e">
        <f t="shared" si="85"/>
        <v>#VALUE!</v>
      </c>
      <c r="U250" s="28" t="e">
        <f t="shared" si="85"/>
        <v>#VALUE!</v>
      </c>
      <c r="V250" s="28" t="e">
        <f t="shared" si="85"/>
        <v>#VALUE!</v>
      </c>
      <c r="W250" s="28" t="e">
        <f t="shared" si="85"/>
        <v>#VALUE!</v>
      </c>
      <c r="X250" s="28" t="e">
        <f t="shared" si="85"/>
        <v>#VALUE!</v>
      </c>
      <c r="Y250" s="28" t="e">
        <f t="shared" si="85"/>
        <v>#VALUE!</v>
      </c>
      <c r="Z250" s="28" t="e">
        <f t="shared" si="85"/>
        <v>#VALUE!</v>
      </c>
      <c r="AA250" s="28" t="e">
        <f t="shared" si="85"/>
        <v>#VALUE!</v>
      </c>
      <c r="AB250" s="28" t="e">
        <f t="shared" si="85"/>
        <v>#VALUE!</v>
      </c>
      <c r="AC250" s="28" t="e">
        <f t="shared" si="85"/>
        <v>#VALUE!</v>
      </c>
      <c r="AD250" s="28" t="e">
        <f t="shared" si="85"/>
        <v>#VALUE!</v>
      </c>
      <c r="AE250" s="28" t="e">
        <f t="shared" si="85"/>
        <v>#VALUE!</v>
      </c>
      <c r="AF250" s="28" t="e">
        <f t="shared" si="85"/>
        <v>#VALUE!</v>
      </c>
      <c r="AG250" s="28" t="e">
        <f t="shared" si="85"/>
        <v>#VALUE!</v>
      </c>
      <c r="AH250" s="45"/>
      <c r="AI250" s="46"/>
    </row>
    <row r="251" spans="2:36" x14ac:dyDescent="0.15">
      <c r="B251" s="26" t="s">
        <v>20</v>
      </c>
      <c r="C251" s="47" t="e">
        <f>IF(EDATE(C236,1)&gt;$G$8,"",EDATE(C236,1))</f>
        <v>#VALUE!</v>
      </c>
      <c r="D251" s="28" t="e">
        <f>IF(D250&gt;$G$8,"",IF(C251=EOMONTH(DATE($C248,$D248,1),0),"",IF(C251="","",C251+1)))</f>
        <v>#VALUE!</v>
      </c>
      <c r="E251" s="28" t="e">
        <f t="shared" ref="E251:AG251" si="86">IF(E250&gt;$G$8,"",IF(D251=EOMONTH(DATE($C248,$D248,1),0),"",IF(D251="","",D251+1)))</f>
        <v>#VALUE!</v>
      </c>
      <c r="F251" s="28" t="e">
        <f t="shared" si="86"/>
        <v>#VALUE!</v>
      </c>
      <c r="G251" s="28" t="e">
        <f t="shared" si="86"/>
        <v>#VALUE!</v>
      </c>
      <c r="H251" s="28" t="e">
        <f t="shared" si="86"/>
        <v>#VALUE!</v>
      </c>
      <c r="I251" s="28" t="e">
        <f t="shared" si="86"/>
        <v>#VALUE!</v>
      </c>
      <c r="J251" s="28" t="e">
        <f t="shared" si="86"/>
        <v>#VALUE!</v>
      </c>
      <c r="K251" s="28" t="e">
        <f t="shared" si="86"/>
        <v>#VALUE!</v>
      </c>
      <c r="L251" s="28" t="e">
        <f t="shared" si="86"/>
        <v>#VALUE!</v>
      </c>
      <c r="M251" s="28" t="e">
        <f t="shared" si="86"/>
        <v>#VALUE!</v>
      </c>
      <c r="N251" s="28" t="e">
        <f t="shared" si="86"/>
        <v>#VALUE!</v>
      </c>
      <c r="O251" s="28" t="e">
        <f t="shared" si="86"/>
        <v>#VALUE!</v>
      </c>
      <c r="P251" s="28" t="e">
        <f t="shared" si="86"/>
        <v>#VALUE!</v>
      </c>
      <c r="Q251" s="28" t="e">
        <f t="shared" si="86"/>
        <v>#VALUE!</v>
      </c>
      <c r="R251" s="28" t="e">
        <f t="shared" si="86"/>
        <v>#VALUE!</v>
      </c>
      <c r="S251" s="28" t="e">
        <f t="shared" si="86"/>
        <v>#VALUE!</v>
      </c>
      <c r="T251" s="28" t="e">
        <f t="shared" si="86"/>
        <v>#VALUE!</v>
      </c>
      <c r="U251" s="28" t="e">
        <f t="shared" si="86"/>
        <v>#VALUE!</v>
      </c>
      <c r="V251" s="28" t="e">
        <f t="shared" si="86"/>
        <v>#VALUE!</v>
      </c>
      <c r="W251" s="28" t="e">
        <f t="shared" si="86"/>
        <v>#VALUE!</v>
      </c>
      <c r="X251" s="28" t="e">
        <f t="shared" si="86"/>
        <v>#VALUE!</v>
      </c>
      <c r="Y251" s="28" t="e">
        <f t="shared" si="86"/>
        <v>#VALUE!</v>
      </c>
      <c r="Z251" s="28" t="e">
        <f t="shared" si="86"/>
        <v>#VALUE!</v>
      </c>
      <c r="AA251" s="28" t="e">
        <f t="shared" si="86"/>
        <v>#VALUE!</v>
      </c>
      <c r="AB251" s="28" t="e">
        <f t="shared" si="86"/>
        <v>#VALUE!</v>
      </c>
      <c r="AC251" s="28" t="e">
        <f t="shared" si="86"/>
        <v>#VALUE!</v>
      </c>
      <c r="AD251" s="28" t="e">
        <f t="shared" si="86"/>
        <v>#VALUE!</v>
      </c>
      <c r="AE251" s="28" t="e">
        <f t="shared" si="86"/>
        <v>#VALUE!</v>
      </c>
      <c r="AF251" s="28" t="e">
        <f t="shared" si="86"/>
        <v>#VALUE!</v>
      </c>
      <c r="AG251" s="28" t="e">
        <f t="shared" si="86"/>
        <v>#VALUE!</v>
      </c>
      <c r="AH251" s="29" t="s">
        <v>21</v>
      </c>
      <c r="AI251" s="30">
        <f>+COUNTIFS(C252:AG252,"土",C256:AG256,"")+COUNTIFS(C252:AG252,"日",C256:AG256,"")</f>
        <v>0</v>
      </c>
    </row>
    <row r="252" spans="2:36" s="32" customFormat="1" x14ac:dyDescent="0.15">
      <c r="B252" s="48" t="s">
        <v>5</v>
      </c>
      <c r="C252" s="78" t="str">
        <f>IFERROR(TEXT(WEEKDAY(+C251),"aaa"),"")</f>
        <v/>
      </c>
      <c r="D252" s="78" t="str">
        <f t="shared" ref="D252:AG252" si="87">IFERROR(TEXT(WEEKDAY(+D251),"aaa"),"")</f>
        <v/>
      </c>
      <c r="E252" s="78" t="str">
        <f t="shared" si="87"/>
        <v/>
      </c>
      <c r="F252" s="78" t="str">
        <f t="shared" si="87"/>
        <v/>
      </c>
      <c r="G252" s="78" t="str">
        <f t="shared" si="87"/>
        <v/>
      </c>
      <c r="H252" s="78" t="str">
        <f t="shared" si="87"/>
        <v/>
      </c>
      <c r="I252" s="78" t="str">
        <f t="shared" si="87"/>
        <v/>
      </c>
      <c r="J252" s="78" t="str">
        <f t="shared" si="87"/>
        <v/>
      </c>
      <c r="K252" s="78" t="str">
        <f t="shared" si="87"/>
        <v/>
      </c>
      <c r="L252" s="78" t="str">
        <f t="shared" si="87"/>
        <v/>
      </c>
      <c r="M252" s="78" t="str">
        <f t="shared" si="87"/>
        <v/>
      </c>
      <c r="N252" s="78" t="str">
        <f t="shared" si="87"/>
        <v/>
      </c>
      <c r="O252" s="78" t="str">
        <f t="shared" si="87"/>
        <v/>
      </c>
      <c r="P252" s="78" t="str">
        <f t="shared" si="87"/>
        <v/>
      </c>
      <c r="Q252" s="78" t="str">
        <f t="shared" si="87"/>
        <v/>
      </c>
      <c r="R252" s="78" t="str">
        <f t="shared" si="87"/>
        <v/>
      </c>
      <c r="S252" s="78" t="str">
        <f t="shared" si="87"/>
        <v/>
      </c>
      <c r="T252" s="78" t="str">
        <f t="shared" si="87"/>
        <v/>
      </c>
      <c r="U252" s="78" t="str">
        <f t="shared" si="87"/>
        <v/>
      </c>
      <c r="V252" s="78" t="str">
        <f t="shared" si="87"/>
        <v/>
      </c>
      <c r="W252" s="78" t="str">
        <f t="shared" si="87"/>
        <v/>
      </c>
      <c r="X252" s="78" t="str">
        <f t="shared" si="87"/>
        <v/>
      </c>
      <c r="Y252" s="78" t="str">
        <f t="shared" si="87"/>
        <v/>
      </c>
      <c r="Z252" s="78" t="str">
        <f t="shared" si="87"/>
        <v/>
      </c>
      <c r="AA252" s="78" t="str">
        <f t="shared" si="87"/>
        <v/>
      </c>
      <c r="AB252" s="78" t="str">
        <f t="shared" si="87"/>
        <v/>
      </c>
      <c r="AC252" s="78" t="str">
        <f t="shared" si="87"/>
        <v/>
      </c>
      <c r="AD252" s="78" t="str">
        <f t="shared" si="87"/>
        <v/>
      </c>
      <c r="AE252" s="78" t="str">
        <f t="shared" si="87"/>
        <v/>
      </c>
      <c r="AF252" s="78" t="str">
        <f t="shared" si="87"/>
        <v/>
      </c>
      <c r="AG252" s="78" t="str">
        <f t="shared" si="87"/>
        <v/>
      </c>
      <c r="AH252" s="49" t="s">
        <v>16</v>
      </c>
      <c r="AI252" s="50">
        <f>+COUNTIF(C256:AG256,"夏休")+COUNTIF(C256:AG256,"冬休")+COUNTIF(C256:AG256,"中止")</f>
        <v>0</v>
      </c>
    </row>
    <row r="253" spans="2:36" s="32" customFormat="1" ht="13.5" customHeight="1" x14ac:dyDescent="0.15">
      <c r="B253" s="131" t="s">
        <v>8</v>
      </c>
      <c r="C253" s="134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  <c r="AA253" s="125"/>
      <c r="AB253" s="125"/>
      <c r="AC253" s="125"/>
      <c r="AD253" s="137"/>
      <c r="AE253" s="137"/>
      <c r="AF253" s="125"/>
      <c r="AG253" s="128"/>
      <c r="AH253" s="51" t="s">
        <v>2</v>
      </c>
      <c r="AI253" s="52">
        <f>COUNT(C251:AG251)-AI252</f>
        <v>0</v>
      </c>
    </row>
    <row r="254" spans="2:36" s="32" customFormat="1" ht="13.5" customHeight="1" x14ac:dyDescent="0.15">
      <c r="B254" s="132"/>
      <c r="C254" s="135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38"/>
      <c r="AE254" s="138"/>
      <c r="AF254" s="126"/>
      <c r="AG254" s="129"/>
      <c r="AH254" s="51" t="s">
        <v>6</v>
      </c>
      <c r="AI254" s="35">
        <f>+COUNTIF(C257:AG257,"休")</f>
        <v>0</v>
      </c>
      <c r="AJ254" s="36" t="e">
        <f>IF(AI255&gt;0.285,"",IF(AI254&lt;AI251,"←計画日数が足りません",""))</f>
        <v>#DIV/0!</v>
      </c>
    </row>
    <row r="255" spans="2:36" s="32" customFormat="1" ht="13.5" customHeight="1" x14ac:dyDescent="0.15">
      <c r="B255" s="133"/>
      <c r="C255" s="136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Z255" s="127"/>
      <c r="AA255" s="127"/>
      <c r="AB255" s="127"/>
      <c r="AC255" s="127"/>
      <c r="AD255" s="139"/>
      <c r="AE255" s="139"/>
      <c r="AF255" s="127"/>
      <c r="AG255" s="130"/>
      <c r="AH255" s="51" t="s">
        <v>9</v>
      </c>
      <c r="AI255" s="53" t="e">
        <f>+AI254/AI253</f>
        <v>#DIV/0!</v>
      </c>
    </row>
    <row r="256" spans="2:36" s="32" customFormat="1" x14ac:dyDescent="0.15">
      <c r="B256" s="54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1" t="s">
        <v>10</v>
      </c>
      <c r="AI256" s="35">
        <f>+COUNTIF(C258:AG258,"*休")</f>
        <v>0</v>
      </c>
    </row>
    <row r="257" spans="2:36" s="32" customFormat="1" x14ac:dyDescent="0.15">
      <c r="B257" s="48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4"/>
      <c r="AH257" s="55" t="s">
        <v>4</v>
      </c>
      <c r="AI257" s="56" t="e">
        <f>+AI256/AI253</f>
        <v>#DIV/0!</v>
      </c>
    </row>
    <row r="258" spans="2:36" s="32" customFormat="1" x14ac:dyDescent="0.15">
      <c r="B258" s="57" t="s">
        <v>7</v>
      </c>
      <c r="C258" s="65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7"/>
      <c r="AH258" s="58" t="s">
        <v>18</v>
      </c>
      <c r="AI258" s="43" t="e">
        <f>IF(AI257&gt;=0.285,"OK",IF(AI251&lt;=AI256,"OK",IF(AI251&gt;AI256,"NG")))</f>
        <v>#DIV/0!</v>
      </c>
      <c r="AJ258" s="36" t="e">
        <f>IF(AI258="NG","←月単位未達成","←月単位達成")</f>
        <v>#DIV/0!</v>
      </c>
    </row>
    <row r="259" spans="2:36" hidden="1" x14ac:dyDescent="0.15">
      <c r="B259" s="21"/>
      <c r="C259" s="63" t="str">
        <f>IF($C256="","通常",C256)</f>
        <v>通常</v>
      </c>
      <c r="D259" s="63" t="str">
        <f t="shared" ref="D259:AG259" si="88">IF(D256="","通常",D256)</f>
        <v>通常</v>
      </c>
      <c r="E259" s="63" t="str">
        <f t="shared" si="88"/>
        <v>通常</v>
      </c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 t="str">
        <f t="shared" si="88"/>
        <v>通常</v>
      </c>
      <c r="AE259" s="63" t="str">
        <f t="shared" si="88"/>
        <v>通常</v>
      </c>
      <c r="AF259" s="63" t="str">
        <f t="shared" si="88"/>
        <v>通常</v>
      </c>
      <c r="AG259" s="63" t="str">
        <f t="shared" si="88"/>
        <v>通常</v>
      </c>
      <c r="AH259" s="61"/>
      <c r="AI259" s="62"/>
      <c r="AJ259" s="36"/>
    </row>
    <row r="260" spans="2:36" hidden="1" x14ac:dyDescent="0.15">
      <c r="B260" s="21"/>
      <c r="C260" s="63" t="str">
        <f>IF(C256="","通常実績",C256)</f>
        <v>通常実績</v>
      </c>
      <c r="D260" s="63" t="str">
        <f t="shared" ref="D260:AG260" si="89">IF(D256="","通常実績",D256)</f>
        <v>通常実績</v>
      </c>
      <c r="E260" s="63" t="str">
        <f t="shared" si="89"/>
        <v>通常実績</v>
      </c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63" t="str">
        <f t="shared" si="89"/>
        <v>通常実績</v>
      </c>
      <c r="AE260" s="63" t="str">
        <f t="shared" si="89"/>
        <v>通常実績</v>
      </c>
      <c r="AF260" s="63" t="str">
        <f t="shared" si="89"/>
        <v>通常実績</v>
      </c>
      <c r="AG260" s="63" t="str">
        <f t="shared" si="89"/>
        <v>通常実績</v>
      </c>
      <c r="AH260" s="61"/>
      <c r="AI260" s="62"/>
      <c r="AJ260" s="36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140" t="e">
        <f>C265</f>
        <v>#VALUE!</v>
      </c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  <c r="AA263" s="117"/>
      <c r="AB263" s="117"/>
      <c r="AC263" s="117"/>
      <c r="AD263" s="117"/>
      <c r="AE263" s="117"/>
      <c r="AF263" s="117"/>
      <c r="AG263" s="117"/>
      <c r="AH263" s="117"/>
      <c r="AI263" s="118"/>
    </row>
    <row r="264" spans="2:36" hidden="1" x14ac:dyDescent="0.15">
      <c r="B264" s="44"/>
      <c r="C264" s="28" t="e">
        <f>DATE($C262,$D262,1)</f>
        <v>#VALUE!</v>
      </c>
      <c r="D264" s="28" t="e">
        <f>C264+1</f>
        <v>#VALUE!</v>
      </c>
      <c r="E264" s="28" t="e">
        <f t="shared" ref="E264:AG264" si="90">D264+1</f>
        <v>#VALUE!</v>
      </c>
      <c r="F264" s="28" t="e">
        <f t="shared" si="90"/>
        <v>#VALUE!</v>
      </c>
      <c r="G264" s="28" t="e">
        <f t="shared" si="90"/>
        <v>#VALUE!</v>
      </c>
      <c r="H264" s="28" t="e">
        <f t="shared" si="90"/>
        <v>#VALUE!</v>
      </c>
      <c r="I264" s="28" t="e">
        <f t="shared" si="90"/>
        <v>#VALUE!</v>
      </c>
      <c r="J264" s="28" t="e">
        <f t="shared" si="90"/>
        <v>#VALUE!</v>
      </c>
      <c r="K264" s="28" t="e">
        <f t="shared" si="90"/>
        <v>#VALUE!</v>
      </c>
      <c r="L264" s="28" t="e">
        <f t="shared" si="90"/>
        <v>#VALUE!</v>
      </c>
      <c r="M264" s="28" t="e">
        <f t="shared" si="90"/>
        <v>#VALUE!</v>
      </c>
      <c r="N264" s="28" t="e">
        <f t="shared" si="90"/>
        <v>#VALUE!</v>
      </c>
      <c r="O264" s="28" t="e">
        <f t="shared" si="90"/>
        <v>#VALUE!</v>
      </c>
      <c r="P264" s="28" t="e">
        <f t="shared" si="90"/>
        <v>#VALUE!</v>
      </c>
      <c r="Q264" s="28" t="e">
        <f t="shared" si="90"/>
        <v>#VALUE!</v>
      </c>
      <c r="R264" s="28" t="e">
        <f t="shared" si="90"/>
        <v>#VALUE!</v>
      </c>
      <c r="S264" s="28" t="e">
        <f t="shared" si="90"/>
        <v>#VALUE!</v>
      </c>
      <c r="T264" s="28" t="e">
        <f t="shared" si="90"/>
        <v>#VALUE!</v>
      </c>
      <c r="U264" s="28" t="e">
        <f t="shared" si="90"/>
        <v>#VALUE!</v>
      </c>
      <c r="V264" s="28" t="e">
        <f t="shared" si="90"/>
        <v>#VALUE!</v>
      </c>
      <c r="W264" s="28" t="e">
        <f t="shared" si="90"/>
        <v>#VALUE!</v>
      </c>
      <c r="X264" s="28" t="e">
        <f t="shared" si="90"/>
        <v>#VALUE!</v>
      </c>
      <c r="Y264" s="28" t="e">
        <f t="shared" si="90"/>
        <v>#VALUE!</v>
      </c>
      <c r="Z264" s="28" t="e">
        <f t="shared" si="90"/>
        <v>#VALUE!</v>
      </c>
      <c r="AA264" s="28" t="e">
        <f t="shared" si="90"/>
        <v>#VALUE!</v>
      </c>
      <c r="AB264" s="28" t="e">
        <f t="shared" si="90"/>
        <v>#VALUE!</v>
      </c>
      <c r="AC264" s="28" t="e">
        <f t="shared" si="90"/>
        <v>#VALUE!</v>
      </c>
      <c r="AD264" s="28" t="e">
        <f t="shared" si="90"/>
        <v>#VALUE!</v>
      </c>
      <c r="AE264" s="28" t="e">
        <f t="shared" si="90"/>
        <v>#VALUE!</v>
      </c>
      <c r="AF264" s="28" t="e">
        <f t="shared" si="90"/>
        <v>#VALUE!</v>
      </c>
      <c r="AG264" s="28" t="e">
        <f t="shared" si="90"/>
        <v>#VALUE!</v>
      </c>
      <c r="AH264" s="45"/>
      <c r="AI264" s="46"/>
    </row>
    <row r="265" spans="2:36" x14ac:dyDescent="0.15">
      <c r="B265" s="26" t="s">
        <v>20</v>
      </c>
      <c r="C265" s="47" t="e">
        <f>IF(EDATE(C250,1)&gt;$G$8,"",EDATE(C250,1))</f>
        <v>#VALUE!</v>
      </c>
      <c r="D265" s="28" t="e">
        <f>IF(D264&gt;$G$8,"",IF(C265=EOMONTH(DATE($C262,$D262,1),0),"",IF(C265="","",C265+1)))</f>
        <v>#VALUE!</v>
      </c>
      <c r="E265" s="28" t="e">
        <f t="shared" ref="E265:AG265" si="91">IF(E264&gt;$G$8,"",IF(D265=EOMONTH(DATE($C262,$D262,1),0),"",IF(D265="","",D265+1)))</f>
        <v>#VALUE!</v>
      </c>
      <c r="F265" s="28" t="e">
        <f t="shared" si="91"/>
        <v>#VALUE!</v>
      </c>
      <c r="G265" s="28" t="e">
        <f t="shared" si="91"/>
        <v>#VALUE!</v>
      </c>
      <c r="H265" s="28" t="e">
        <f t="shared" si="91"/>
        <v>#VALUE!</v>
      </c>
      <c r="I265" s="28" t="e">
        <f t="shared" si="91"/>
        <v>#VALUE!</v>
      </c>
      <c r="J265" s="28" t="e">
        <f t="shared" si="91"/>
        <v>#VALUE!</v>
      </c>
      <c r="K265" s="28" t="e">
        <f t="shared" si="91"/>
        <v>#VALUE!</v>
      </c>
      <c r="L265" s="28" t="e">
        <f t="shared" si="91"/>
        <v>#VALUE!</v>
      </c>
      <c r="M265" s="28" t="e">
        <f t="shared" si="91"/>
        <v>#VALUE!</v>
      </c>
      <c r="N265" s="28" t="e">
        <f t="shared" si="91"/>
        <v>#VALUE!</v>
      </c>
      <c r="O265" s="28" t="e">
        <f t="shared" si="91"/>
        <v>#VALUE!</v>
      </c>
      <c r="P265" s="28" t="e">
        <f t="shared" si="91"/>
        <v>#VALUE!</v>
      </c>
      <c r="Q265" s="28" t="e">
        <f t="shared" si="91"/>
        <v>#VALUE!</v>
      </c>
      <c r="R265" s="28" t="e">
        <f t="shared" si="91"/>
        <v>#VALUE!</v>
      </c>
      <c r="S265" s="28" t="e">
        <f t="shared" si="91"/>
        <v>#VALUE!</v>
      </c>
      <c r="T265" s="28" t="e">
        <f t="shared" si="91"/>
        <v>#VALUE!</v>
      </c>
      <c r="U265" s="28" t="e">
        <f t="shared" si="91"/>
        <v>#VALUE!</v>
      </c>
      <c r="V265" s="28" t="e">
        <f t="shared" si="91"/>
        <v>#VALUE!</v>
      </c>
      <c r="W265" s="28" t="e">
        <f t="shared" si="91"/>
        <v>#VALUE!</v>
      </c>
      <c r="X265" s="28" t="e">
        <f t="shared" si="91"/>
        <v>#VALUE!</v>
      </c>
      <c r="Y265" s="28" t="e">
        <f t="shared" si="91"/>
        <v>#VALUE!</v>
      </c>
      <c r="Z265" s="28" t="e">
        <f t="shared" si="91"/>
        <v>#VALUE!</v>
      </c>
      <c r="AA265" s="28" t="e">
        <f t="shared" si="91"/>
        <v>#VALUE!</v>
      </c>
      <c r="AB265" s="28" t="e">
        <f t="shared" si="91"/>
        <v>#VALUE!</v>
      </c>
      <c r="AC265" s="28" t="e">
        <f t="shared" si="91"/>
        <v>#VALUE!</v>
      </c>
      <c r="AD265" s="28" t="e">
        <f t="shared" si="91"/>
        <v>#VALUE!</v>
      </c>
      <c r="AE265" s="28" t="e">
        <f t="shared" si="91"/>
        <v>#VALUE!</v>
      </c>
      <c r="AF265" s="28" t="e">
        <f t="shared" si="91"/>
        <v>#VALUE!</v>
      </c>
      <c r="AG265" s="28" t="e">
        <f t="shared" si="91"/>
        <v>#VALUE!</v>
      </c>
      <c r="AH265" s="29" t="s">
        <v>21</v>
      </c>
      <c r="AI265" s="30">
        <f>+COUNTIFS(C266:AG266,"土",C270:AG270,"")+COUNTIFS(C266:AG266,"日",C270:AG270,"")</f>
        <v>0</v>
      </c>
    </row>
    <row r="266" spans="2:36" s="32" customFormat="1" x14ac:dyDescent="0.15">
      <c r="B266" s="48" t="s">
        <v>5</v>
      </c>
      <c r="C266" s="78" t="str">
        <f>IFERROR(TEXT(WEEKDAY(+C265),"aaa"),"")</f>
        <v/>
      </c>
      <c r="D266" s="78" t="str">
        <f t="shared" ref="D266:AG266" si="92">IFERROR(TEXT(WEEKDAY(+D265),"aaa"),"")</f>
        <v/>
      </c>
      <c r="E266" s="78" t="str">
        <f t="shared" si="92"/>
        <v/>
      </c>
      <c r="F266" s="78" t="str">
        <f t="shared" si="92"/>
        <v/>
      </c>
      <c r="G266" s="78" t="str">
        <f t="shared" si="92"/>
        <v/>
      </c>
      <c r="H266" s="78" t="str">
        <f t="shared" si="92"/>
        <v/>
      </c>
      <c r="I266" s="78" t="str">
        <f t="shared" si="92"/>
        <v/>
      </c>
      <c r="J266" s="78" t="str">
        <f t="shared" si="92"/>
        <v/>
      </c>
      <c r="K266" s="78" t="str">
        <f t="shared" si="92"/>
        <v/>
      </c>
      <c r="L266" s="78" t="str">
        <f t="shared" si="92"/>
        <v/>
      </c>
      <c r="M266" s="78" t="str">
        <f t="shared" si="92"/>
        <v/>
      </c>
      <c r="N266" s="78" t="str">
        <f t="shared" si="92"/>
        <v/>
      </c>
      <c r="O266" s="78" t="str">
        <f t="shared" si="92"/>
        <v/>
      </c>
      <c r="P266" s="78" t="str">
        <f t="shared" si="92"/>
        <v/>
      </c>
      <c r="Q266" s="78" t="str">
        <f t="shared" si="92"/>
        <v/>
      </c>
      <c r="R266" s="78" t="str">
        <f t="shared" si="92"/>
        <v/>
      </c>
      <c r="S266" s="78" t="str">
        <f t="shared" si="92"/>
        <v/>
      </c>
      <c r="T266" s="78" t="str">
        <f t="shared" si="92"/>
        <v/>
      </c>
      <c r="U266" s="78" t="str">
        <f t="shared" si="92"/>
        <v/>
      </c>
      <c r="V266" s="78" t="str">
        <f t="shared" si="92"/>
        <v/>
      </c>
      <c r="W266" s="78" t="str">
        <f t="shared" si="92"/>
        <v/>
      </c>
      <c r="X266" s="78" t="str">
        <f t="shared" si="92"/>
        <v/>
      </c>
      <c r="Y266" s="78" t="str">
        <f t="shared" si="92"/>
        <v/>
      </c>
      <c r="Z266" s="78" t="str">
        <f t="shared" si="92"/>
        <v/>
      </c>
      <c r="AA266" s="78" t="str">
        <f t="shared" si="92"/>
        <v/>
      </c>
      <c r="AB266" s="78" t="str">
        <f t="shared" si="92"/>
        <v/>
      </c>
      <c r="AC266" s="78" t="str">
        <f t="shared" si="92"/>
        <v/>
      </c>
      <c r="AD266" s="78" t="str">
        <f t="shared" si="92"/>
        <v/>
      </c>
      <c r="AE266" s="78" t="str">
        <f t="shared" si="92"/>
        <v/>
      </c>
      <c r="AF266" s="78" t="str">
        <f t="shared" si="92"/>
        <v/>
      </c>
      <c r="AG266" s="78" t="str">
        <f t="shared" si="92"/>
        <v/>
      </c>
      <c r="AH266" s="49" t="s">
        <v>16</v>
      </c>
      <c r="AI266" s="50">
        <f>+COUNTIF(C270:AG270,"夏休")+COUNTIF(C270:AG270,"冬休")+COUNTIF(C270:AG270,"中止")</f>
        <v>0</v>
      </c>
    </row>
    <row r="267" spans="2:36" s="32" customFormat="1" ht="13.5" customHeight="1" x14ac:dyDescent="0.15">
      <c r="B267" s="131" t="s">
        <v>8</v>
      </c>
      <c r="C267" s="134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  <c r="AA267" s="125"/>
      <c r="AB267" s="125"/>
      <c r="AC267" s="125"/>
      <c r="AD267" s="137"/>
      <c r="AE267" s="137"/>
      <c r="AF267" s="125"/>
      <c r="AG267" s="128"/>
      <c r="AH267" s="51" t="s">
        <v>2</v>
      </c>
      <c r="AI267" s="52">
        <f>COUNT(C265:AG265)-AI266</f>
        <v>0</v>
      </c>
    </row>
    <row r="268" spans="2:36" s="32" customFormat="1" ht="13.5" customHeight="1" x14ac:dyDescent="0.15">
      <c r="B268" s="132"/>
      <c r="C268" s="135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38"/>
      <c r="AE268" s="138"/>
      <c r="AF268" s="126"/>
      <c r="AG268" s="129"/>
      <c r="AH268" s="51" t="s">
        <v>6</v>
      </c>
      <c r="AI268" s="35">
        <f>+COUNTIF(C271:AG271,"休")</f>
        <v>0</v>
      </c>
      <c r="AJ268" s="36" t="e">
        <f>IF(AI269&gt;0.285,"",IF(AI268&lt;AI265,"←計画日数が足りません",""))</f>
        <v>#DIV/0!</v>
      </c>
    </row>
    <row r="269" spans="2:36" s="32" customFormat="1" ht="13.5" customHeight="1" x14ac:dyDescent="0.15">
      <c r="B269" s="133"/>
      <c r="C269" s="136"/>
      <c r="D269" s="127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Z269" s="127"/>
      <c r="AA269" s="127"/>
      <c r="AB269" s="127"/>
      <c r="AC269" s="127"/>
      <c r="AD269" s="139"/>
      <c r="AE269" s="139"/>
      <c r="AF269" s="127"/>
      <c r="AG269" s="130"/>
      <c r="AH269" s="51" t="s">
        <v>9</v>
      </c>
      <c r="AI269" s="53" t="e">
        <f>+AI268/AI267</f>
        <v>#DIV/0!</v>
      </c>
    </row>
    <row r="270" spans="2:36" s="32" customFormat="1" x14ac:dyDescent="0.15">
      <c r="B270" s="54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1" t="s">
        <v>10</v>
      </c>
      <c r="AI270" s="35">
        <f>+COUNTIF(C272:AG272,"*休")</f>
        <v>0</v>
      </c>
    </row>
    <row r="271" spans="2:36" s="32" customFormat="1" x14ac:dyDescent="0.15">
      <c r="B271" s="48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4"/>
      <c r="AH271" s="55" t="s">
        <v>4</v>
      </c>
      <c r="AI271" s="56" t="e">
        <f>+AI270/AI267</f>
        <v>#DIV/0!</v>
      </c>
    </row>
    <row r="272" spans="2:36" s="32" customFormat="1" x14ac:dyDescent="0.15">
      <c r="B272" s="57" t="s">
        <v>7</v>
      </c>
      <c r="C272" s="65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67"/>
      <c r="AH272" s="58" t="s">
        <v>18</v>
      </c>
      <c r="AI272" s="43" t="e">
        <f>IF(AI271&gt;=0.285,"OK",IF(AI265&lt;=AI270,"OK",IF(AI265&gt;AI270,"NG")))</f>
        <v>#DIV/0!</v>
      </c>
      <c r="AJ272" s="36" t="e">
        <f>IF(AI272="NG","←月単位未達成","←月単位達成")</f>
        <v>#DIV/0!</v>
      </c>
    </row>
    <row r="273" spans="2:36" hidden="1" x14ac:dyDescent="0.15">
      <c r="B273" s="21"/>
      <c r="C273" s="63" t="str">
        <f>IF($C270="","通常",C270)</f>
        <v>通常</v>
      </c>
      <c r="D273" s="63" t="str">
        <f t="shared" ref="D273:AG273" si="93">IF(D270="","通常",D270)</f>
        <v>通常</v>
      </c>
      <c r="E273" s="63" t="str">
        <f t="shared" si="93"/>
        <v>通常</v>
      </c>
      <c r="F273" s="63" t="str">
        <f t="shared" si="93"/>
        <v>通常</v>
      </c>
      <c r="G273" s="63" t="str">
        <f t="shared" si="93"/>
        <v>通常</v>
      </c>
      <c r="H273" s="63" t="str">
        <f t="shared" si="93"/>
        <v>通常</v>
      </c>
      <c r="I273" s="63" t="str">
        <f t="shared" si="93"/>
        <v>通常</v>
      </c>
      <c r="J273" s="63" t="str">
        <f t="shared" si="93"/>
        <v>通常</v>
      </c>
      <c r="K273" s="63" t="str">
        <f t="shared" si="93"/>
        <v>通常</v>
      </c>
      <c r="L273" s="63" t="str">
        <f t="shared" si="93"/>
        <v>通常</v>
      </c>
      <c r="M273" s="63" t="str">
        <f t="shared" si="93"/>
        <v>通常</v>
      </c>
      <c r="N273" s="63" t="str">
        <f t="shared" si="93"/>
        <v>通常</v>
      </c>
      <c r="O273" s="63" t="str">
        <f t="shared" si="93"/>
        <v>通常</v>
      </c>
      <c r="P273" s="63" t="str">
        <f t="shared" si="93"/>
        <v>通常</v>
      </c>
      <c r="Q273" s="63" t="str">
        <f t="shared" si="93"/>
        <v>通常</v>
      </c>
      <c r="R273" s="63" t="str">
        <f t="shared" si="93"/>
        <v>通常</v>
      </c>
      <c r="S273" s="63" t="str">
        <f t="shared" si="93"/>
        <v>通常</v>
      </c>
      <c r="T273" s="63" t="str">
        <f t="shared" si="93"/>
        <v>通常</v>
      </c>
      <c r="U273" s="63" t="str">
        <f t="shared" si="93"/>
        <v>通常</v>
      </c>
      <c r="V273" s="63" t="str">
        <f t="shared" si="93"/>
        <v>通常</v>
      </c>
      <c r="W273" s="63" t="str">
        <f t="shared" si="93"/>
        <v>通常</v>
      </c>
      <c r="X273" s="63" t="str">
        <f t="shared" si="93"/>
        <v>通常</v>
      </c>
      <c r="Y273" s="63" t="str">
        <f t="shared" si="93"/>
        <v>通常</v>
      </c>
      <c r="Z273" s="63" t="str">
        <f t="shared" si="93"/>
        <v>通常</v>
      </c>
      <c r="AA273" s="63" t="str">
        <f t="shared" si="93"/>
        <v>通常</v>
      </c>
      <c r="AB273" s="63" t="str">
        <f t="shared" si="93"/>
        <v>通常</v>
      </c>
      <c r="AC273" s="63" t="str">
        <f t="shared" si="93"/>
        <v>通常</v>
      </c>
      <c r="AD273" s="63" t="str">
        <f t="shared" si="93"/>
        <v>通常</v>
      </c>
      <c r="AE273" s="63" t="str">
        <f t="shared" si="93"/>
        <v>通常</v>
      </c>
      <c r="AF273" s="63" t="str">
        <f t="shared" si="93"/>
        <v>通常</v>
      </c>
      <c r="AG273" s="63" t="str">
        <f t="shared" si="93"/>
        <v>通常</v>
      </c>
      <c r="AH273" s="61"/>
      <c r="AI273" s="62"/>
      <c r="AJ273" s="36"/>
    </row>
    <row r="274" spans="2:36" hidden="1" x14ac:dyDescent="0.15">
      <c r="B274" s="21"/>
      <c r="C274" s="63" t="str">
        <f>IF(C270="","通常実績",C270)</f>
        <v>通常実績</v>
      </c>
      <c r="D274" s="63" t="str">
        <f t="shared" ref="D274:AG274" si="94">IF(D270="","通常実績",D270)</f>
        <v>通常実績</v>
      </c>
      <c r="E274" s="63" t="str">
        <f t="shared" si="94"/>
        <v>通常実績</v>
      </c>
      <c r="F274" s="63" t="str">
        <f t="shared" si="94"/>
        <v>通常実績</v>
      </c>
      <c r="G274" s="63" t="str">
        <f t="shared" si="94"/>
        <v>通常実績</v>
      </c>
      <c r="H274" s="63" t="str">
        <f t="shared" si="94"/>
        <v>通常実績</v>
      </c>
      <c r="I274" s="63" t="str">
        <f t="shared" si="94"/>
        <v>通常実績</v>
      </c>
      <c r="J274" s="63" t="str">
        <f t="shared" si="94"/>
        <v>通常実績</v>
      </c>
      <c r="K274" s="63" t="str">
        <f t="shared" si="94"/>
        <v>通常実績</v>
      </c>
      <c r="L274" s="63" t="str">
        <f t="shared" si="94"/>
        <v>通常実績</v>
      </c>
      <c r="M274" s="63" t="str">
        <f t="shared" si="94"/>
        <v>通常実績</v>
      </c>
      <c r="N274" s="63" t="str">
        <f t="shared" si="94"/>
        <v>通常実績</v>
      </c>
      <c r="O274" s="63" t="str">
        <f t="shared" si="94"/>
        <v>通常実績</v>
      </c>
      <c r="P274" s="63" t="str">
        <f t="shared" si="94"/>
        <v>通常実績</v>
      </c>
      <c r="Q274" s="63" t="str">
        <f t="shared" si="94"/>
        <v>通常実績</v>
      </c>
      <c r="R274" s="63" t="str">
        <f t="shared" si="94"/>
        <v>通常実績</v>
      </c>
      <c r="S274" s="63" t="str">
        <f t="shared" si="94"/>
        <v>通常実績</v>
      </c>
      <c r="T274" s="63" t="str">
        <f t="shared" si="94"/>
        <v>通常実績</v>
      </c>
      <c r="U274" s="63" t="str">
        <f t="shared" si="94"/>
        <v>通常実績</v>
      </c>
      <c r="V274" s="63" t="str">
        <f t="shared" si="94"/>
        <v>通常実績</v>
      </c>
      <c r="W274" s="63" t="str">
        <f t="shared" si="94"/>
        <v>通常実績</v>
      </c>
      <c r="X274" s="63" t="str">
        <f t="shared" si="94"/>
        <v>通常実績</v>
      </c>
      <c r="Y274" s="63" t="str">
        <f t="shared" si="94"/>
        <v>通常実績</v>
      </c>
      <c r="Z274" s="63" t="str">
        <f t="shared" si="94"/>
        <v>通常実績</v>
      </c>
      <c r="AA274" s="63" t="str">
        <f t="shared" si="94"/>
        <v>通常実績</v>
      </c>
      <c r="AB274" s="63" t="str">
        <f t="shared" si="94"/>
        <v>通常実績</v>
      </c>
      <c r="AC274" s="63" t="str">
        <f t="shared" si="94"/>
        <v>通常実績</v>
      </c>
      <c r="AD274" s="63" t="str">
        <f t="shared" si="94"/>
        <v>通常実績</v>
      </c>
      <c r="AE274" s="63" t="str">
        <f t="shared" si="94"/>
        <v>通常実績</v>
      </c>
      <c r="AF274" s="63" t="str">
        <f t="shared" si="94"/>
        <v>通常実績</v>
      </c>
      <c r="AG274" s="63" t="str">
        <f t="shared" si="94"/>
        <v>通常実績</v>
      </c>
      <c r="AH274" s="61"/>
      <c r="AI274" s="62"/>
      <c r="AJ274" s="36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140" t="e">
        <f>C279</f>
        <v>#VALUE!</v>
      </c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  <c r="AA277" s="117"/>
      <c r="AB277" s="117"/>
      <c r="AC277" s="117"/>
      <c r="AD277" s="117"/>
      <c r="AE277" s="117"/>
      <c r="AF277" s="117"/>
      <c r="AG277" s="117"/>
      <c r="AH277" s="117"/>
      <c r="AI277" s="118"/>
    </row>
    <row r="278" spans="2:36" hidden="1" x14ac:dyDescent="0.15">
      <c r="B278" s="44"/>
      <c r="C278" s="28" t="e">
        <f>DATE($C276,$D276,1)</f>
        <v>#VALUE!</v>
      </c>
      <c r="D278" s="28" t="e">
        <f>C278+1</f>
        <v>#VALUE!</v>
      </c>
      <c r="E278" s="28" t="e">
        <f t="shared" ref="E278:AG278" si="95">D278+1</f>
        <v>#VALUE!</v>
      </c>
      <c r="F278" s="28" t="e">
        <f t="shared" si="95"/>
        <v>#VALUE!</v>
      </c>
      <c r="G278" s="28" t="e">
        <f t="shared" si="95"/>
        <v>#VALUE!</v>
      </c>
      <c r="H278" s="28" t="e">
        <f t="shared" si="95"/>
        <v>#VALUE!</v>
      </c>
      <c r="I278" s="28" t="e">
        <f t="shared" si="95"/>
        <v>#VALUE!</v>
      </c>
      <c r="J278" s="28" t="e">
        <f t="shared" si="95"/>
        <v>#VALUE!</v>
      </c>
      <c r="K278" s="28" t="e">
        <f t="shared" si="95"/>
        <v>#VALUE!</v>
      </c>
      <c r="L278" s="28" t="e">
        <f t="shared" si="95"/>
        <v>#VALUE!</v>
      </c>
      <c r="M278" s="28" t="e">
        <f t="shared" si="95"/>
        <v>#VALUE!</v>
      </c>
      <c r="N278" s="28" t="e">
        <f t="shared" si="95"/>
        <v>#VALUE!</v>
      </c>
      <c r="O278" s="28" t="e">
        <f t="shared" si="95"/>
        <v>#VALUE!</v>
      </c>
      <c r="P278" s="28" t="e">
        <f t="shared" si="95"/>
        <v>#VALUE!</v>
      </c>
      <c r="Q278" s="28" t="e">
        <f t="shared" si="95"/>
        <v>#VALUE!</v>
      </c>
      <c r="R278" s="28" t="e">
        <f t="shared" si="95"/>
        <v>#VALUE!</v>
      </c>
      <c r="S278" s="28" t="e">
        <f t="shared" si="95"/>
        <v>#VALUE!</v>
      </c>
      <c r="T278" s="28" t="e">
        <f t="shared" si="95"/>
        <v>#VALUE!</v>
      </c>
      <c r="U278" s="28" t="e">
        <f t="shared" si="95"/>
        <v>#VALUE!</v>
      </c>
      <c r="V278" s="28" t="e">
        <f t="shared" si="95"/>
        <v>#VALUE!</v>
      </c>
      <c r="W278" s="28" t="e">
        <f t="shared" si="95"/>
        <v>#VALUE!</v>
      </c>
      <c r="X278" s="28" t="e">
        <f t="shared" si="95"/>
        <v>#VALUE!</v>
      </c>
      <c r="Y278" s="28" t="e">
        <f t="shared" si="95"/>
        <v>#VALUE!</v>
      </c>
      <c r="Z278" s="28" t="e">
        <f t="shared" si="95"/>
        <v>#VALUE!</v>
      </c>
      <c r="AA278" s="28" t="e">
        <f t="shared" si="95"/>
        <v>#VALUE!</v>
      </c>
      <c r="AB278" s="28" t="e">
        <f t="shared" si="95"/>
        <v>#VALUE!</v>
      </c>
      <c r="AC278" s="28" t="e">
        <f t="shared" si="95"/>
        <v>#VALUE!</v>
      </c>
      <c r="AD278" s="28" t="e">
        <f t="shared" si="95"/>
        <v>#VALUE!</v>
      </c>
      <c r="AE278" s="28" t="e">
        <f t="shared" si="95"/>
        <v>#VALUE!</v>
      </c>
      <c r="AF278" s="28" t="e">
        <f t="shared" si="95"/>
        <v>#VALUE!</v>
      </c>
      <c r="AG278" s="28" t="e">
        <f t="shared" si="95"/>
        <v>#VALUE!</v>
      </c>
      <c r="AH278" s="45"/>
      <c r="AI278" s="46"/>
    </row>
    <row r="279" spans="2:36" x14ac:dyDescent="0.15">
      <c r="B279" s="26" t="s">
        <v>20</v>
      </c>
      <c r="C279" s="47" t="e">
        <f>IF(EDATE(C264,1)&gt;$G$8,"",EDATE(C264,1))</f>
        <v>#VALUE!</v>
      </c>
      <c r="D279" s="28" t="e">
        <f>IF(D278&gt;$G$8,"",IF(C279=EOMONTH(DATE($C276,$D276,1),0),"",IF(C279="","",C279+1)))</f>
        <v>#VALUE!</v>
      </c>
      <c r="E279" s="28" t="e">
        <f t="shared" ref="E279:AG279" si="96">IF(E278&gt;$G$8,"",IF(D279=EOMONTH(DATE($C276,$D276,1),0),"",IF(D279="","",D279+1)))</f>
        <v>#VALUE!</v>
      </c>
      <c r="F279" s="28" t="e">
        <f t="shared" si="96"/>
        <v>#VALUE!</v>
      </c>
      <c r="G279" s="28" t="e">
        <f t="shared" si="96"/>
        <v>#VALUE!</v>
      </c>
      <c r="H279" s="28" t="e">
        <f t="shared" si="96"/>
        <v>#VALUE!</v>
      </c>
      <c r="I279" s="28" t="e">
        <f t="shared" si="96"/>
        <v>#VALUE!</v>
      </c>
      <c r="J279" s="28" t="e">
        <f t="shared" si="96"/>
        <v>#VALUE!</v>
      </c>
      <c r="K279" s="28" t="e">
        <f t="shared" si="96"/>
        <v>#VALUE!</v>
      </c>
      <c r="L279" s="28" t="e">
        <f t="shared" si="96"/>
        <v>#VALUE!</v>
      </c>
      <c r="M279" s="28" t="e">
        <f t="shared" si="96"/>
        <v>#VALUE!</v>
      </c>
      <c r="N279" s="28" t="e">
        <f t="shared" si="96"/>
        <v>#VALUE!</v>
      </c>
      <c r="O279" s="28" t="e">
        <f t="shared" si="96"/>
        <v>#VALUE!</v>
      </c>
      <c r="P279" s="28" t="e">
        <f t="shared" si="96"/>
        <v>#VALUE!</v>
      </c>
      <c r="Q279" s="28" t="e">
        <f t="shared" si="96"/>
        <v>#VALUE!</v>
      </c>
      <c r="R279" s="28" t="e">
        <f t="shared" si="96"/>
        <v>#VALUE!</v>
      </c>
      <c r="S279" s="28" t="e">
        <f t="shared" si="96"/>
        <v>#VALUE!</v>
      </c>
      <c r="T279" s="28" t="e">
        <f t="shared" si="96"/>
        <v>#VALUE!</v>
      </c>
      <c r="U279" s="28" t="e">
        <f t="shared" si="96"/>
        <v>#VALUE!</v>
      </c>
      <c r="V279" s="28" t="e">
        <f t="shared" si="96"/>
        <v>#VALUE!</v>
      </c>
      <c r="W279" s="28" t="e">
        <f t="shared" si="96"/>
        <v>#VALUE!</v>
      </c>
      <c r="X279" s="28" t="e">
        <f t="shared" si="96"/>
        <v>#VALUE!</v>
      </c>
      <c r="Y279" s="28" t="e">
        <f t="shared" si="96"/>
        <v>#VALUE!</v>
      </c>
      <c r="Z279" s="28" t="e">
        <f t="shared" si="96"/>
        <v>#VALUE!</v>
      </c>
      <c r="AA279" s="28" t="e">
        <f t="shared" si="96"/>
        <v>#VALUE!</v>
      </c>
      <c r="AB279" s="28" t="e">
        <f t="shared" si="96"/>
        <v>#VALUE!</v>
      </c>
      <c r="AC279" s="28" t="e">
        <f t="shared" si="96"/>
        <v>#VALUE!</v>
      </c>
      <c r="AD279" s="28" t="e">
        <f t="shared" si="96"/>
        <v>#VALUE!</v>
      </c>
      <c r="AE279" s="28" t="e">
        <f t="shared" si="96"/>
        <v>#VALUE!</v>
      </c>
      <c r="AF279" s="28" t="e">
        <f t="shared" si="96"/>
        <v>#VALUE!</v>
      </c>
      <c r="AG279" s="28" t="e">
        <f t="shared" si="96"/>
        <v>#VALUE!</v>
      </c>
      <c r="AH279" s="29" t="s">
        <v>21</v>
      </c>
      <c r="AI279" s="30">
        <f>+COUNTIFS(C280:AG280,"土",C284:AG284,"")+COUNTIFS(C280:AG280,"日",C284:AG284,"")</f>
        <v>0</v>
      </c>
    </row>
    <row r="280" spans="2:36" s="32" customFormat="1" x14ac:dyDescent="0.15">
      <c r="B280" s="48" t="s">
        <v>5</v>
      </c>
      <c r="C280" s="78" t="str">
        <f>IFERROR(TEXT(WEEKDAY(+C279),"aaa"),"")</f>
        <v/>
      </c>
      <c r="D280" s="78" t="str">
        <f t="shared" ref="D280:AG280" si="97">IFERROR(TEXT(WEEKDAY(+D279),"aaa"),"")</f>
        <v/>
      </c>
      <c r="E280" s="78" t="str">
        <f t="shared" si="97"/>
        <v/>
      </c>
      <c r="F280" s="78" t="str">
        <f t="shared" si="97"/>
        <v/>
      </c>
      <c r="G280" s="78" t="str">
        <f t="shared" si="97"/>
        <v/>
      </c>
      <c r="H280" s="78" t="str">
        <f t="shared" si="97"/>
        <v/>
      </c>
      <c r="I280" s="78" t="str">
        <f t="shared" si="97"/>
        <v/>
      </c>
      <c r="J280" s="78" t="str">
        <f t="shared" si="97"/>
        <v/>
      </c>
      <c r="K280" s="78" t="str">
        <f t="shared" si="97"/>
        <v/>
      </c>
      <c r="L280" s="78" t="str">
        <f t="shared" si="97"/>
        <v/>
      </c>
      <c r="M280" s="78" t="str">
        <f t="shared" si="97"/>
        <v/>
      </c>
      <c r="N280" s="78" t="str">
        <f t="shared" si="97"/>
        <v/>
      </c>
      <c r="O280" s="78" t="str">
        <f t="shared" si="97"/>
        <v/>
      </c>
      <c r="P280" s="78" t="str">
        <f t="shared" si="97"/>
        <v/>
      </c>
      <c r="Q280" s="78" t="str">
        <f t="shared" si="97"/>
        <v/>
      </c>
      <c r="R280" s="78" t="str">
        <f t="shared" si="97"/>
        <v/>
      </c>
      <c r="S280" s="78" t="str">
        <f t="shared" si="97"/>
        <v/>
      </c>
      <c r="T280" s="78" t="str">
        <f t="shared" si="97"/>
        <v/>
      </c>
      <c r="U280" s="78" t="str">
        <f t="shared" si="97"/>
        <v/>
      </c>
      <c r="V280" s="78" t="str">
        <f t="shared" si="97"/>
        <v/>
      </c>
      <c r="W280" s="78" t="str">
        <f t="shared" si="97"/>
        <v/>
      </c>
      <c r="X280" s="78" t="str">
        <f t="shared" si="97"/>
        <v/>
      </c>
      <c r="Y280" s="78" t="str">
        <f t="shared" si="97"/>
        <v/>
      </c>
      <c r="Z280" s="78" t="str">
        <f t="shared" si="97"/>
        <v/>
      </c>
      <c r="AA280" s="78" t="str">
        <f t="shared" si="97"/>
        <v/>
      </c>
      <c r="AB280" s="78" t="str">
        <f t="shared" si="97"/>
        <v/>
      </c>
      <c r="AC280" s="78" t="str">
        <f t="shared" si="97"/>
        <v/>
      </c>
      <c r="AD280" s="78" t="str">
        <f t="shared" si="97"/>
        <v/>
      </c>
      <c r="AE280" s="78" t="str">
        <f t="shared" si="97"/>
        <v/>
      </c>
      <c r="AF280" s="78" t="str">
        <f t="shared" si="97"/>
        <v/>
      </c>
      <c r="AG280" s="78" t="str">
        <f t="shared" si="97"/>
        <v/>
      </c>
      <c r="AH280" s="49" t="s">
        <v>16</v>
      </c>
      <c r="AI280" s="50">
        <f>+COUNTIF(C284:AG284,"夏休")+COUNTIF(C284:AG284,"冬休")+COUNTIF(C284:AG284,"中止")</f>
        <v>0</v>
      </c>
    </row>
    <row r="281" spans="2:36" s="32" customFormat="1" ht="13.5" customHeight="1" x14ac:dyDescent="0.15">
      <c r="B281" s="131" t="s">
        <v>8</v>
      </c>
      <c r="C281" s="134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  <c r="AA281" s="125"/>
      <c r="AB281" s="125"/>
      <c r="AC281" s="125"/>
      <c r="AD281" s="137"/>
      <c r="AE281" s="137"/>
      <c r="AF281" s="125"/>
      <c r="AG281" s="128"/>
      <c r="AH281" s="51" t="s">
        <v>2</v>
      </c>
      <c r="AI281" s="52">
        <f>COUNT(C279:AG279)-AI280</f>
        <v>0</v>
      </c>
    </row>
    <row r="282" spans="2:36" s="32" customFormat="1" ht="13.5" customHeight="1" x14ac:dyDescent="0.15">
      <c r="B282" s="132"/>
      <c r="C282" s="135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38"/>
      <c r="AE282" s="138"/>
      <c r="AF282" s="126"/>
      <c r="AG282" s="129"/>
      <c r="AH282" s="51" t="s">
        <v>6</v>
      </c>
      <c r="AI282" s="35">
        <f>+COUNTIF(C285:AG285,"休")</f>
        <v>0</v>
      </c>
      <c r="AJ282" s="36" t="e">
        <f>IF(AI283&gt;0.285,"",IF(AI282&lt;AI279,"←計画日数が足りません",""))</f>
        <v>#DIV/0!</v>
      </c>
    </row>
    <row r="283" spans="2:36" s="32" customFormat="1" ht="13.5" customHeight="1" x14ac:dyDescent="0.15">
      <c r="B283" s="133"/>
      <c r="C283" s="136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Z283" s="127"/>
      <c r="AA283" s="127"/>
      <c r="AB283" s="127"/>
      <c r="AC283" s="127"/>
      <c r="AD283" s="139"/>
      <c r="AE283" s="139"/>
      <c r="AF283" s="127"/>
      <c r="AG283" s="130"/>
      <c r="AH283" s="51" t="s">
        <v>9</v>
      </c>
      <c r="AI283" s="53" t="e">
        <f>+AI282/AI281</f>
        <v>#DIV/0!</v>
      </c>
    </row>
    <row r="284" spans="2:36" s="32" customFormat="1" x14ac:dyDescent="0.15">
      <c r="B284" s="54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1" t="s">
        <v>10</v>
      </c>
      <c r="AI284" s="35">
        <f>+COUNTIF(C286:AG286,"*休")</f>
        <v>0</v>
      </c>
    </row>
    <row r="285" spans="2:36" s="32" customFormat="1" x14ac:dyDescent="0.15">
      <c r="B285" s="48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4"/>
      <c r="AH285" s="55" t="s">
        <v>4</v>
      </c>
      <c r="AI285" s="56" t="e">
        <f>+AI284/AI281</f>
        <v>#DIV/0!</v>
      </c>
    </row>
    <row r="286" spans="2:36" s="32" customFormat="1" x14ac:dyDescent="0.15">
      <c r="B286" s="57" t="s">
        <v>7</v>
      </c>
      <c r="C286" s="65"/>
      <c r="D286" s="66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7"/>
      <c r="AH286" s="58" t="s">
        <v>18</v>
      </c>
      <c r="AI286" s="43" t="e">
        <f>IF(AI285&gt;=0.285,"OK",IF(AI279&lt;=AI284,"OK",IF(AI279&gt;AI284,"NG")))</f>
        <v>#DIV/0!</v>
      </c>
      <c r="AJ286" s="36" t="e">
        <f>IF(AI286="NG","←月単位未達成","←月単位達成")</f>
        <v>#DIV/0!</v>
      </c>
    </row>
    <row r="287" spans="2:36" hidden="1" x14ac:dyDescent="0.15">
      <c r="B287" s="21"/>
      <c r="C287" s="63" t="str">
        <f>IF($C284="","通常",C284)</f>
        <v>通常</v>
      </c>
      <c r="D287" s="63" t="str">
        <f t="shared" ref="D287:AG287" si="98">IF(D284="","通常",D284)</f>
        <v>通常</v>
      </c>
      <c r="E287" s="63" t="str">
        <f t="shared" si="98"/>
        <v>通常</v>
      </c>
      <c r="F287" s="63" t="str">
        <f t="shared" si="98"/>
        <v>通常</v>
      </c>
      <c r="G287" s="63" t="str">
        <f t="shared" si="98"/>
        <v>通常</v>
      </c>
      <c r="H287" s="63" t="str">
        <f t="shared" si="98"/>
        <v>通常</v>
      </c>
      <c r="I287" s="63" t="str">
        <f t="shared" si="98"/>
        <v>通常</v>
      </c>
      <c r="J287" s="63" t="str">
        <f t="shared" si="98"/>
        <v>通常</v>
      </c>
      <c r="K287" s="63" t="str">
        <f t="shared" si="98"/>
        <v>通常</v>
      </c>
      <c r="L287" s="63" t="str">
        <f t="shared" si="98"/>
        <v>通常</v>
      </c>
      <c r="M287" s="63" t="str">
        <f t="shared" si="98"/>
        <v>通常</v>
      </c>
      <c r="N287" s="63" t="str">
        <f t="shared" si="98"/>
        <v>通常</v>
      </c>
      <c r="O287" s="63" t="str">
        <f t="shared" si="98"/>
        <v>通常</v>
      </c>
      <c r="P287" s="63" t="str">
        <f t="shared" si="98"/>
        <v>通常</v>
      </c>
      <c r="Q287" s="63" t="str">
        <f t="shared" si="98"/>
        <v>通常</v>
      </c>
      <c r="R287" s="63" t="str">
        <f t="shared" si="98"/>
        <v>通常</v>
      </c>
      <c r="S287" s="63" t="str">
        <f t="shared" si="98"/>
        <v>通常</v>
      </c>
      <c r="T287" s="63" t="str">
        <f t="shared" si="98"/>
        <v>通常</v>
      </c>
      <c r="U287" s="63" t="str">
        <f t="shared" si="98"/>
        <v>通常</v>
      </c>
      <c r="V287" s="63" t="str">
        <f t="shared" si="98"/>
        <v>通常</v>
      </c>
      <c r="W287" s="63" t="str">
        <f t="shared" si="98"/>
        <v>通常</v>
      </c>
      <c r="X287" s="63" t="str">
        <f t="shared" si="98"/>
        <v>通常</v>
      </c>
      <c r="Y287" s="63" t="str">
        <f t="shared" si="98"/>
        <v>通常</v>
      </c>
      <c r="Z287" s="63" t="str">
        <f t="shared" si="98"/>
        <v>通常</v>
      </c>
      <c r="AA287" s="63" t="str">
        <f t="shared" si="98"/>
        <v>通常</v>
      </c>
      <c r="AB287" s="63" t="str">
        <f t="shared" si="98"/>
        <v>通常</v>
      </c>
      <c r="AC287" s="63" t="str">
        <f t="shared" si="98"/>
        <v>通常</v>
      </c>
      <c r="AD287" s="63" t="str">
        <f t="shared" si="98"/>
        <v>通常</v>
      </c>
      <c r="AE287" s="63" t="str">
        <f t="shared" si="98"/>
        <v>通常</v>
      </c>
      <c r="AF287" s="63" t="str">
        <f t="shared" si="98"/>
        <v>通常</v>
      </c>
      <c r="AG287" s="63" t="str">
        <f t="shared" si="98"/>
        <v>通常</v>
      </c>
      <c r="AH287" s="61"/>
      <c r="AI287" s="62"/>
      <c r="AJ287" s="36"/>
    </row>
    <row r="288" spans="2:36" hidden="1" x14ac:dyDescent="0.15">
      <c r="B288" s="21"/>
      <c r="C288" s="63" t="str">
        <f>IF(C284="","通常実績",C284)</f>
        <v>通常実績</v>
      </c>
      <c r="D288" s="63" t="str">
        <f t="shared" ref="D288:AG288" si="99">IF(D284="","通常実績",D284)</f>
        <v>通常実績</v>
      </c>
      <c r="E288" s="63" t="str">
        <f t="shared" si="99"/>
        <v>通常実績</v>
      </c>
      <c r="F288" s="63" t="str">
        <f t="shared" si="99"/>
        <v>通常実績</v>
      </c>
      <c r="G288" s="63" t="str">
        <f t="shared" si="99"/>
        <v>通常実績</v>
      </c>
      <c r="H288" s="63" t="str">
        <f t="shared" si="99"/>
        <v>通常実績</v>
      </c>
      <c r="I288" s="63" t="str">
        <f t="shared" si="99"/>
        <v>通常実績</v>
      </c>
      <c r="J288" s="63" t="str">
        <f t="shared" si="99"/>
        <v>通常実績</v>
      </c>
      <c r="K288" s="63" t="str">
        <f t="shared" si="99"/>
        <v>通常実績</v>
      </c>
      <c r="L288" s="63" t="str">
        <f t="shared" si="99"/>
        <v>通常実績</v>
      </c>
      <c r="M288" s="63" t="str">
        <f t="shared" si="99"/>
        <v>通常実績</v>
      </c>
      <c r="N288" s="63" t="str">
        <f t="shared" si="99"/>
        <v>通常実績</v>
      </c>
      <c r="O288" s="63" t="str">
        <f t="shared" si="99"/>
        <v>通常実績</v>
      </c>
      <c r="P288" s="63" t="str">
        <f t="shared" si="99"/>
        <v>通常実績</v>
      </c>
      <c r="Q288" s="63" t="str">
        <f t="shared" si="99"/>
        <v>通常実績</v>
      </c>
      <c r="R288" s="63" t="str">
        <f t="shared" si="99"/>
        <v>通常実績</v>
      </c>
      <c r="S288" s="63" t="str">
        <f t="shared" si="99"/>
        <v>通常実績</v>
      </c>
      <c r="T288" s="63" t="str">
        <f t="shared" si="99"/>
        <v>通常実績</v>
      </c>
      <c r="U288" s="63" t="str">
        <f t="shared" si="99"/>
        <v>通常実績</v>
      </c>
      <c r="V288" s="63" t="str">
        <f t="shared" si="99"/>
        <v>通常実績</v>
      </c>
      <c r="W288" s="63" t="str">
        <f t="shared" si="99"/>
        <v>通常実績</v>
      </c>
      <c r="X288" s="63" t="str">
        <f t="shared" si="99"/>
        <v>通常実績</v>
      </c>
      <c r="Y288" s="63" t="str">
        <f t="shared" si="99"/>
        <v>通常実績</v>
      </c>
      <c r="Z288" s="63" t="str">
        <f t="shared" si="99"/>
        <v>通常実績</v>
      </c>
      <c r="AA288" s="63" t="str">
        <f t="shared" si="99"/>
        <v>通常実績</v>
      </c>
      <c r="AB288" s="63" t="str">
        <f t="shared" si="99"/>
        <v>通常実績</v>
      </c>
      <c r="AC288" s="63" t="str">
        <f t="shared" si="99"/>
        <v>通常実績</v>
      </c>
      <c r="AD288" s="63" t="str">
        <f t="shared" si="99"/>
        <v>通常実績</v>
      </c>
      <c r="AE288" s="63" t="str">
        <f t="shared" si="99"/>
        <v>通常実績</v>
      </c>
      <c r="AF288" s="63" t="str">
        <f t="shared" si="99"/>
        <v>通常実績</v>
      </c>
      <c r="AG288" s="63" t="str">
        <f t="shared" si="99"/>
        <v>通常実績</v>
      </c>
      <c r="AH288" s="61"/>
      <c r="AI288" s="62"/>
      <c r="AJ288" s="36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140" t="e">
        <f>C293</f>
        <v>#VALUE!</v>
      </c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8"/>
    </row>
    <row r="292" spans="2:36" hidden="1" x14ac:dyDescent="0.15">
      <c r="B292" s="44"/>
      <c r="C292" s="28" t="e">
        <f>DATE($C290,$D290,1)</f>
        <v>#VALUE!</v>
      </c>
      <c r="D292" s="28" t="e">
        <f>C292+1</f>
        <v>#VALUE!</v>
      </c>
      <c r="E292" s="28" t="e">
        <f t="shared" ref="E292:AG292" si="100">D292+1</f>
        <v>#VALUE!</v>
      </c>
      <c r="F292" s="28" t="e">
        <f t="shared" si="100"/>
        <v>#VALUE!</v>
      </c>
      <c r="G292" s="28" t="e">
        <f t="shared" si="100"/>
        <v>#VALUE!</v>
      </c>
      <c r="H292" s="28" t="e">
        <f t="shared" si="100"/>
        <v>#VALUE!</v>
      </c>
      <c r="I292" s="28" t="e">
        <f t="shared" si="100"/>
        <v>#VALUE!</v>
      </c>
      <c r="J292" s="28" t="e">
        <f t="shared" si="100"/>
        <v>#VALUE!</v>
      </c>
      <c r="K292" s="28" t="e">
        <f t="shared" si="100"/>
        <v>#VALUE!</v>
      </c>
      <c r="L292" s="28" t="e">
        <f t="shared" si="100"/>
        <v>#VALUE!</v>
      </c>
      <c r="M292" s="28" t="e">
        <f t="shared" si="100"/>
        <v>#VALUE!</v>
      </c>
      <c r="N292" s="28" t="e">
        <f t="shared" si="100"/>
        <v>#VALUE!</v>
      </c>
      <c r="O292" s="28" t="e">
        <f t="shared" si="100"/>
        <v>#VALUE!</v>
      </c>
      <c r="P292" s="28" t="e">
        <f t="shared" si="100"/>
        <v>#VALUE!</v>
      </c>
      <c r="Q292" s="28" t="e">
        <f t="shared" si="100"/>
        <v>#VALUE!</v>
      </c>
      <c r="R292" s="28" t="e">
        <f t="shared" si="100"/>
        <v>#VALUE!</v>
      </c>
      <c r="S292" s="28" t="e">
        <f t="shared" si="100"/>
        <v>#VALUE!</v>
      </c>
      <c r="T292" s="28" t="e">
        <f t="shared" si="100"/>
        <v>#VALUE!</v>
      </c>
      <c r="U292" s="28" t="e">
        <f t="shared" si="100"/>
        <v>#VALUE!</v>
      </c>
      <c r="V292" s="28" t="e">
        <f t="shared" si="100"/>
        <v>#VALUE!</v>
      </c>
      <c r="W292" s="28" t="e">
        <f t="shared" si="100"/>
        <v>#VALUE!</v>
      </c>
      <c r="X292" s="28" t="e">
        <f t="shared" si="100"/>
        <v>#VALUE!</v>
      </c>
      <c r="Y292" s="28" t="e">
        <f t="shared" si="100"/>
        <v>#VALUE!</v>
      </c>
      <c r="Z292" s="28" t="e">
        <f t="shared" si="100"/>
        <v>#VALUE!</v>
      </c>
      <c r="AA292" s="28" t="e">
        <f t="shared" si="100"/>
        <v>#VALUE!</v>
      </c>
      <c r="AB292" s="28" t="e">
        <f t="shared" si="100"/>
        <v>#VALUE!</v>
      </c>
      <c r="AC292" s="28" t="e">
        <f t="shared" si="100"/>
        <v>#VALUE!</v>
      </c>
      <c r="AD292" s="28" t="e">
        <f t="shared" si="100"/>
        <v>#VALUE!</v>
      </c>
      <c r="AE292" s="28" t="e">
        <f t="shared" si="100"/>
        <v>#VALUE!</v>
      </c>
      <c r="AF292" s="28" t="e">
        <f t="shared" si="100"/>
        <v>#VALUE!</v>
      </c>
      <c r="AG292" s="28" t="e">
        <f t="shared" si="100"/>
        <v>#VALUE!</v>
      </c>
      <c r="AH292" s="45"/>
      <c r="AI292" s="46"/>
    </row>
    <row r="293" spans="2:36" x14ac:dyDescent="0.15">
      <c r="B293" s="26" t="s">
        <v>20</v>
      </c>
      <c r="C293" s="47" t="e">
        <f>IF(EDATE(C278,1)&gt;$G$8,"",EDATE(C278,1))</f>
        <v>#VALUE!</v>
      </c>
      <c r="D293" s="28" t="e">
        <f>IF(D292&gt;$G$8,"",IF(C293=EOMONTH(DATE($C290,$D290,1),0),"",IF(C293="","",C293+1)))</f>
        <v>#VALUE!</v>
      </c>
      <c r="E293" s="28" t="e">
        <f t="shared" ref="E293:AG293" si="101">IF(E292&gt;$G$8,"",IF(D293=EOMONTH(DATE($C290,$D290,1),0),"",IF(D293="","",D293+1)))</f>
        <v>#VALUE!</v>
      </c>
      <c r="F293" s="28" t="e">
        <f t="shared" si="101"/>
        <v>#VALUE!</v>
      </c>
      <c r="G293" s="28" t="e">
        <f t="shared" si="101"/>
        <v>#VALUE!</v>
      </c>
      <c r="H293" s="28" t="e">
        <f t="shared" si="101"/>
        <v>#VALUE!</v>
      </c>
      <c r="I293" s="28" t="e">
        <f t="shared" si="101"/>
        <v>#VALUE!</v>
      </c>
      <c r="J293" s="28" t="e">
        <f t="shared" si="101"/>
        <v>#VALUE!</v>
      </c>
      <c r="K293" s="28" t="e">
        <f t="shared" si="101"/>
        <v>#VALUE!</v>
      </c>
      <c r="L293" s="28" t="e">
        <f t="shared" si="101"/>
        <v>#VALUE!</v>
      </c>
      <c r="M293" s="28" t="e">
        <f t="shared" si="101"/>
        <v>#VALUE!</v>
      </c>
      <c r="N293" s="28" t="e">
        <f t="shared" si="101"/>
        <v>#VALUE!</v>
      </c>
      <c r="O293" s="28" t="e">
        <f t="shared" si="101"/>
        <v>#VALUE!</v>
      </c>
      <c r="P293" s="28" t="e">
        <f t="shared" si="101"/>
        <v>#VALUE!</v>
      </c>
      <c r="Q293" s="28" t="e">
        <f t="shared" si="101"/>
        <v>#VALUE!</v>
      </c>
      <c r="R293" s="28" t="e">
        <f t="shared" si="101"/>
        <v>#VALUE!</v>
      </c>
      <c r="S293" s="28" t="e">
        <f t="shared" si="101"/>
        <v>#VALUE!</v>
      </c>
      <c r="T293" s="28" t="e">
        <f t="shared" si="101"/>
        <v>#VALUE!</v>
      </c>
      <c r="U293" s="28" t="e">
        <f t="shared" si="101"/>
        <v>#VALUE!</v>
      </c>
      <c r="V293" s="28" t="e">
        <f t="shared" si="101"/>
        <v>#VALUE!</v>
      </c>
      <c r="W293" s="28" t="e">
        <f t="shared" si="101"/>
        <v>#VALUE!</v>
      </c>
      <c r="X293" s="28" t="e">
        <f t="shared" si="101"/>
        <v>#VALUE!</v>
      </c>
      <c r="Y293" s="28" t="e">
        <f t="shared" si="101"/>
        <v>#VALUE!</v>
      </c>
      <c r="Z293" s="28" t="e">
        <f t="shared" si="101"/>
        <v>#VALUE!</v>
      </c>
      <c r="AA293" s="28" t="e">
        <f t="shared" si="101"/>
        <v>#VALUE!</v>
      </c>
      <c r="AB293" s="28" t="e">
        <f t="shared" si="101"/>
        <v>#VALUE!</v>
      </c>
      <c r="AC293" s="28" t="e">
        <f t="shared" si="101"/>
        <v>#VALUE!</v>
      </c>
      <c r="AD293" s="28" t="e">
        <f t="shared" si="101"/>
        <v>#VALUE!</v>
      </c>
      <c r="AE293" s="28" t="e">
        <f t="shared" si="101"/>
        <v>#VALUE!</v>
      </c>
      <c r="AF293" s="28" t="e">
        <f t="shared" si="101"/>
        <v>#VALUE!</v>
      </c>
      <c r="AG293" s="28" t="e">
        <f t="shared" si="101"/>
        <v>#VALUE!</v>
      </c>
      <c r="AH293" s="29" t="s">
        <v>21</v>
      </c>
      <c r="AI293" s="30">
        <f>+COUNTIFS(C294:AG294,"土",C298:AG298,"")+COUNTIFS(C294:AG294,"日",C298:AG298,"")</f>
        <v>0</v>
      </c>
    </row>
    <row r="294" spans="2:36" s="32" customFormat="1" x14ac:dyDescent="0.15">
      <c r="B294" s="48" t="s">
        <v>5</v>
      </c>
      <c r="C294" s="78" t="str">
        <f>IFERROR(TEXT(WEEKDAY(+C293),"aaa"),"")</f>
        <v/>
      </c>
      <c r="D294" s="78" t="str">
        <f t="shared" ref="D294:AG294" si="102">IFERROR(TEXT(WEEKDAY(+D293),"aaa"),"")</f>
        <v/>
      </c>
      <c r="E294" s="78" t="str">
        <f t="shared" si="102"/>
        <v/>
      </c>
      <c r="F294" s="78" t="str">
        <f t="shared" si="102"/>
        <v/>
      </c>
      <c r="G294" s="78" t="str">
        <f t="shared" si="102"/>
        <v/>
      </c>
      <c r="H294" s="78" t="str">
        <f t="shared" si="102"/>
        <v/>
      </c>
      <c r="I294" s="78" t="str">
        <f t="shared" si="102"/>
        <v/>
      </c>
      <c r="J294" s="78" t="str">
        <f t="shared" si="102"/>
        <v/>
      </c>
      <c r="K294" s="78" t="str">
        <f t="shared" si="102"/>
        <v/>
      </c>
      <c r="L294" s="78" t="str">
        <f t="shared" si="102"/>
        <v/>
      </c>
      <c r="M294" s="78" t="str">
        <f t="shared" si="102"/>
        <v/>
      </c>
      <c r="N294" s="78" t="str">
        <f t="shared" si="102"/>
        <v/>
      </c>
      <c r="O294" s="78" t="str">
        <f t="shared" si="102"/>
        <v/>
      </c>
      <c r="P294" s="78" t="str">
        <f t="shared" si="102"/>
        <v/>
      </c>
      <c r="Q294" s="78" t="str">
        <f t="shared" si="102"/>
        <v/>
      </c>
      <c r="R294" s="78" t="str">
        <f t="shared" si="102"/>
        <v/>
      </c>
      <c r="S294" s="78" t="str">
        <f t="shared" si="102"/>
        <v/>
      </c>
      <c r="T294" s="78" t="str">
        <f t="shared" si="102"/>
        <v/>
      </c>
      <c r="U294" s="78" t="str">
        <f t="shared" si="102"/>
        <v/>
      </c>
      <c r="V294" s="78" t="str">
        <f t="shared" si="102"/>
        <v/>
      </c>
      <c r="W294" s="78" t="str">
        <f t="shared" si="102"/>
        <v/>
      </c>
      <c r="X294" s="78" t="str">
        <f t="shared" si="102"/>
        <v/>
      </c>
      <c r="Y294" s="78" t="str">
        <f t="shared" si="102"/>
        <v/>
      </c>
      <c r="Z294" s="78" t="str">
        <f t="shared" si="102"/>
        <v/>
      </c>
      <c r="AA294" s="78" t="str">
        <f t="shared" si="102"/>
        <v/>
      </c>
      <c r="AB294" s="78" t="str">
        <f t="shared" si="102"/>
        <v/>
      </c>
      <c r="AC294" s="78" t="str">
        <f t="shared" si="102"/>
        <v/>
      </c>
      <c r="AD294" s="78" t="str">
        <f t="shared" si="102"/>
        <v/>
      </c>
      <c r="AE294" s="78" t="str">
        <f t="shared" si="102"/>
        <v/>
      </c>
      <c r="AF294" s="78" t="str">
        <f t="shared" si="102"/>
        <v/>
      </c>
      <c r="AG294" s="78" t="str">
        <f t="shared" si="102"/>
        <v/>
      </c>
      <c r="AH294" s="49" t="s">
        <v>16</v>
      </c>
      <c r="AI294" s="50">
        <f>+COUNTIF(C298:AG298,"夏休")+COUNTIF(C298:AG298,"冬休")+COUNTIF(C298:AG298,"中止")</f>
        <v>0</v>
      </c>
    </row>
    <row r="295" spans="2:36" s="32" customFormat="1" ht="13.5" customHeight="1" x14ac:dyDescent="0.15">
      <c r="B295" s="131" t="s">
        <v>8</v>
      </c>
      <c r="C295" s="134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  <c r="AA295" s="125"/>
      <c r="AB295" s="125"/>
      <c r="AC295" s="125"/>
      <c r="AD295" s="137"/>
      <c r="AE295" s="137"/>
      <c r="AF295" s="125"/>
      <c r="AG295" s="128"/>
      <c r="AH295" s="51" t="s">
        <v>2</v>
      </c>
      <c r="AI295" s="52">
        <f>COUNT(C293:AG293)-AI294</f>
        <v>0</v>
      </c>
    </row>
    <row r="296" spans="2:36" s="32" customFormat="1" ht="13.5" customHeight="1" x14ac:dyDescent="0.15">
      <c r="B296" s="132"/>
      <c r="C296" s="135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38"/>
      <c r="AE296" s="138"/>
      <c r="AF296" s="126"/>
      <c r="AG296" s="129"/>
      <c r="AH296" s="51" t="s">
        <v>6</v>
      </c>
      <c r="AI296" s="35">
        <f>+COUNTIF(C299:AG299,"休")</f>
        <v>0</v>
      </c>
      <c r="AJ296" s="36" t="e">
        <f>IF(AI297&gt;0.285,"",IF(AI296&lt;AI293,"←計画日数が足りません",""))</f>
        <v>#DIV/0!</v>
      </c>
    </row>
    <row r="297" spans="2:36" s="32" customFormat="1" ht="13.5" customHeight="1" x14ac:dyDescent="0.15">
      <c r="B297" s="133"/>
      <c r="C297" s="136"/>
      <c r="D297" s="127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Z297" s="127"/>
      <c r="AA297" s="127"/>
      <c r="AB297" s="127"/>
      <c r="AC297" s="127"/>
      <c r="AD297" s="139"/>
      <c r="AE297" s="139"/>
      <c r="AF297" s="127"/>
      <c r="AG297" s="130"/>
      <c r="AH297" s="51" t="s">
        <v>9</v>
      </c>
      <c r="AI297" s="53" t="e">
        <f>+AI296/AI295</f>
        <v>#DIV/0!</v>
      </c>
    </row>
    <row r="298" spans="2:36" s="32" customFormat="1" x14ac:dyDescent="0.15">
      <c r="B298" s="54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1" t="s">
        <v>10</v>
      </c>
      <c r="AI298" s="35">
        <f>+COUNTIF(C300:AG300,"*休")</f>
        <v>0</v>
      </c>
    </row>
    <row r="299" spans="2:36" s="32" customFormat="1" x14ac:dyDescent="0.15">
      <c r="B299" s="48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4"/>
      <c r="AH299" s="55" t="s">
        <v>4</v>
      </c>
      <c r="AI299" s="56" t="e">
        <f>+AI298/AI295</f>
        <v>#DIV/0!</v>
      </c>
    </row>
    <row r="300" spans="2:36" s="32" customFormat="1" x14ac:dyDescent="0.15">
      <c r="B300" s="57" t="s">
        <v>7</v>
      </c>
      <c r="C300" s="65"/>
      <c r="D300" s="66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7"/>
      <c r="AH300" s="58" t="s">
        <v>18</v>
      </c>
      <c r="AI300" s="43" t="e">
        <f>IF(AI299&gt;=0.285,"OK",IF(AI293&lt;=AI298,"OK",IF(AI293&gt;AI298,"NG")))</f>
        <v>#DIV/0!</v>
      </c>
      <c r="AJ300" s="36" t="e">
        <f>IF(AI300="NG","←月単位未達成","←月単位達成")</f>
        <v>#DIV/0!</v>
      </c>
    </row>
    <row r="301" spans="2:36" hidden="1" x14ac:dyDescent="0.15">
      <c r="B301" s="21"/>
      <c r="C301" s="63" t="str">
        <f>IF($C298="","通常",C298)</f>
        <v>通常</v>
      </c>
      <c r="D301" s="63" t="str">
        <f t="shared" ref="D301:AG301" si="103">IF(D298="","通常",D298)</f>
        <v>通常</v>
      </c>
      <c r="E301" s="63" t="str">
        <f t="shared" si="103"/>
        <v>通常</v>
      </c>
      <c r="F301" s="63" t="str">
        <f t="shared" si="103"/>
        <v>通常</v>
      </c>
      <c r="G301" s="63" t="str">
        <f t="shared" si="103"/>
        <v>通常</v>
      </c>
      <c r="H301" s="63" t="str">
        <f t="shared" si="103"/>
        <v>通常</v>
      </c>
      <c r="I301" s="63" t="str">
        <f t="shared" si="103"/>
        <v>通常</v>
      </c>
      <c r="J301" s="63" t="str">
        <f t="shared" si="103"/>
        <v>通常</v>
      </c>
      <c r="K301" s="63" t="str">
        <f t="shared" si="103"/>
        <v>通常</v>
      </c>
      <c r="L301" s="63" t="str">
        <f t="shared" si="103"/>
        <v>通常</v>
      </c>
      <c r="M301" s="63" t="str">
        <f t="shared" si="103"/>
        <v>通常</v>
      </c>
      <c r="N301" s="63" t="str">
        <f t="shared" si="103"/>
        <v>通常</v>
      </c>
      <c r="O301" s="63" t="str">
        <f t="shared" si="103"/>
        <v>通常</v>
      </c>
      <c r="P301" s="63" t="str">
        <f t="shared" si="103"/>
        <v>通常</v>
      </c>
      <c r="Q301" s="63" t="str">
        <f t="shared" si="103"/>
        <v>通常</v>
      </c>
      <c r="R301" s="63" t="str">
        <f t="shared" si="103"/>
        <v>通常</v>
      </c>
      <c r="S301" s="63" t="str">
        <f t="shared" si="103"/>
        <v>通常</v>
      </c>
      <c r="T301" s="63" t="str">
        <f t="shared" si="103"/>
        <v>通常</v>
      </c>
      <c r="U301" s="63" t="str">
        <f t="shared" si="103"/>
        <v>通常</v>
      </c>
      <c r="V301" s="63" t="str">
        <f t="shared" si="103"/>
        <v>通常</v>
      </c>
      <c r="W301" s="63" t="str">
        <f t="shared" si="103"/>
        <v>通常</v>
      </c>
      <c r="X301" s="63" t="str">
        <f t="shared" si="103"/>
        <v>通常</v>
      </c>
      <c r="Y301" s="63" t="str">
        <f t="shared" si="103"/>
        <v>通常</v>
      </c>
      <c r="Z301" s="63" t="str">
        <f t="shared" si="103"/>
        <v>通常</v>
      </c>
      <c r="AA301" s="63" t="str">
        <f t="shared" si="103"/>
        <v>通常</v>
      </c>
      <c r="AB301" s="63" t="str">
        <f t="shared" si="103"/>
        <v>通常</v>
      </c>
      <c r="AC301" s="63" t="str">
        <f t="shared" si="103"/>
        <v>通常</v>
      </c>
      <c r="AD301" s="63" t="str">
        <f t="shared" si="103"/>
        <v>通常</v>
      </c>
      <c r="AE301" s="63" t="str">
        <f t="shared" si="103"/>
        <v>通常</v>
      </c>
      <c r="AF301" s="63" t="str">
        <f t="shared" si="103"/>
        <v>通常</v>
      </c>
      <c r="AG301" s="63" t="str">
        <f t="shared" si="103"/>
        <v>通常</v>
      </c>
      <c r="AH301" s="61"/>
      <c r="AI301" s="62"/>
      <c r="AJ301" s="36"/>
    </row>
    <row r="302" spans="2:36" hidden="1" x14ac:dyDescent="0.15">
      <c r="B302" s="21"/>
      <c r="C302" s="63" t="str">
        <f>IF(C298="","通常実績",C298)</f>
        <v>通常実績</v>
      </c>
      <c r="D302" s="63" t="str">
        <f t="shared" ref="D302:AG302" si="104">IF(D298="","通常実績",D298)</f>
        <v>通常実績</v>
      </c>
      <c r="E302" s="63" t="str">
        <f t="shared" si="104"/>
        <v>通常実績</v>
      </c>
      <c r="F302" s="63" t="str">
        <f t="shared" si="104"/>
        <v>通常実績</v>
      </c>
      <c r="G302" s="63" t="str">
        <f t="shared" si="104"/>
        <v>通常実績</v>
      </c>
      <c r="H302" s="63" t="str">
        <f t="shared" si="104"/>
        <v>通常実績</v>
      </c>
      <c r="I302" s="63" t="str">
        <f t="shared" si="104"/>
        <v>通常実績</v>
      </c>
      <c r="J302" s="63" t="str">
        <f t="shared" si="104"/>
        <v>通常実績</v>
      </c>
      <c r="K302" s="63" t="str">
        <f t="shared" si="104"/>
        <v>通常実績</v>
      </c>
      <c r="L302" s="63" t="str">
        <f t="shared" si="104"/>
        <v>通常実績</v>
      </c>
      <c r="M302" s="63" t="str">
        <f t="shared" si="104"/>
        <v>通常実績</v>
      </c>
      <c r="N302" s="63" t="str">
        <f t="shared" si="104"/>
        <v>通常実績</v>
      </c>
      <c r="O302" s="63" t="str">
        <f t="shared" si="104"/>
        <v>通常実績</v>
      </c>
      <c r="P302" s="63" t="str">
        <f t="shared" si="104"/>
        <v>通常実績</v>
      </c>
      <c r="Q302" s="63" t="str">
        <f t="shared" si="104"/>
        <v>通常実績</v>
      </c>
      <c r="R302" s="63" t="str">
        <f t="shared" si="104"/>
        <v>通常実績</v>
      </c>
      <c r="S302" s="63" t="str">
        <f t="shared" si="104"/>
        <v>通常実績</v>
      </c>
      <c r="T302" s="63" t="str">
        <f t="shared" si="104"/>
        <v>通常実績</v>
      </c>
      <c r="U302" s="63" t="str">
        <f t="shared" si="104"/>
        <v>通常実績</v>
      </c>
      <c r="V302" s="63" t="str">
        <f t="shared" si="104"/>
        <v>通常実績</v>
      </c>
      <c r="W302" s="63" t="str">
        <f t="shared" si="104"/>
        <v>通常実績</v>
      </c>
      <c r="X302" s="63" t="str">
        <f t="shared" si="104"/>
        <v>通常実績</v>
      </c>
      <c r="Y302" s="63" t="str">
        <f t="shared" si="104"/>
        <v>通常実績</v>
      </c>
      <c r="Z302" s="63" t="str">
        <f t="shared" si="104"/>
        <v>通常実績</v>
      </c>
      <c r="AA302" s="63" t="str">
        <f t="shared" si="104"/>
        <v>通常実績</v>
      </c>
      <c r="AB302" s="63" t="str">
        <f t="shared" si="104"/>
        <v>通常実績</v>
      </c>
      <c r="AC302" s="63" t="str">
        <f t="shared" si="104"/>
        <v>通常実績</v>
      </c>
      <c r="AD302" s="63" t="str">
        <f t="shared" si="104"/>
        <v>通常実績</v>
      </c>
      <c r="AE302" s="63" t="str">
        <f t="shared" si="104"/>
        <v>通常実績</v>
      </c>
      <c r="AF302" s="63" t="str">
        <f t="shared" si="104"/>
        <v>通常実績</v>
      </c>
      <c r="AG302" s="63" t="str">
        <f t="shared" si="104"/>
        <v>通常実績</v>
      </c>
      <c r="AH302" s="61"/>
      <c r="AI302" s="62"/>
      <c r="AJ302" s="36"/>
    </row>
  </sheetData>
  <sheetProtection sheet="1" objects="1" scenarios="1"/>
  <mergeCells count="715">
    <mergeCell ref="AE295:AE297"/>
    <mergeCell ref="AF295:AF297"/>
    <mergeCell ref="AG295:AG297"/>
    <mergeCell ref="W295:W297"/>
    <mergeCell ref="X295:X297"/>
    <mergeCell ref="Y295:Y297"/>
    <mergeCell ref="Z295:Z297"/>
    <mergeCell ref="AA295:AA297"/>
    <mergeCell ref="AB295:AB297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Q295:Q297"/>
    <mergeCell ref="R295:R297"/>
    <mergeCell ref="S295:S297"/>
    <mergeCell ref="T295:T297"/>
    <mergeCell ref="U295:U297"/>
    <mergeCell ref="V295:V297"/>
    <mergeCell ref="K295:K297"/>
    <mergeCell ref="L295:L297"/>
    <mergeCell ref="M295:M297"/>
    <mergeCell ref="N295:N297"/>
    <mergeCell ref="O295:O297"/>
    <mergeCell ref="P295:P297"/>
    <mergeCell ref="AC295:AC297"/>
    <mergeCell ref="AD295:AD297"/>
    <mergeCell ref="AE281:AE283"/>
    <mergeCell ref="AF281:AF283"/>
    <mergeCell ref="AG281:AG283"/>
    <mergeCell ref="V281:V283"/>
    <mergeCell ref="W281:W283"/>
    <mergeCell ref="X281:X283"/>
    <mergeCell ref="Y281:Y283"/>
    <mergeCell ref="Z281:Z283"/>
    <mergeCell ref="AA281:AA283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P281:P283"/>
    <mergeCell ref="Q281:Q283"/>
    <mergeCell ref="R281:R283"/>
    <mergeCell ref="S281:S283"/>
    <mergeCell ref="T281:T283"/>
    <mergeCell ref="U281:U283"/>
    <mergeCell ref="J281:J283"/>
    <mergeCell ref="K281:K283"/>
    <mergeCell ref="L281:L283"/>
    <mergeCell ref="M281:M283"/>
    <mergeCell ref="N281:N283"/>
    <mergeCell ref="O281:O283"/>
    <mergeCell ref="AB281:AB283"/>
    <mergeCell ref="AC281:AC283"/>
    <mergeCell ref="AD281:AD283"/>
    <mergeCell ref="S267:S269"/>
    <mergeCell ref="T267:T269"/>
    <mergeCell ref="I267:I269"/>
    <mergeCell ref="J267:J269"/>
    <mergeCell ref="K267:K269"/>
    <mergeCell ref="L267:L269"/>
    <mergeCell ref="M267:M269"/>
    <mergeCell ref="N267:N269"/>
    <mergeCell ref="AG267:AG269"/>
    <mergeCell ref="AA267:AA269"/>
    <mergeCell ref="AB267:AB269"/>
    <mergeCell ref="AC267:AC269"/>
    <mergeCell ref="AD267:AD269"/>
    <mergeCell ref="AE267:AE269"/>
    <mergeCell ref="AF267:AF269"/>
    <mergeCell ref="U267:U269"/>
    <mergeCell ref="V267:V269"/>
    <mergeCell ref="W267:W269"/>
    <mergeCell ref="X267:X269"/>
    <mergeCell ref="Y267:Y269"/>
    <mergeCell ref="Z267:Z269"/>
    <mergeCell ref="O267:O269"/>
    <mergeCell ref="P267:P269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Z253:Z255"/>
    <mergeCell ref="AA253:AA255"/>
    <mergeCell ref="AB253:AB255"/>
    <mergeCell ref="AC253:AC255"/>
    <mergeCell ref="AD253:AD255"/>
    <mergeCell ref="AE253:AE255"/>
    <mergeCell ref="T253:T255"/>
    <mergeCell ref="U253:U255"/>
    <mergeCell ref="V253:V255"/>
    <mergeCell ref="W253:W255"/>
    <mergeCell ref="X253:X255"/>
    <mergeCell ref="Y253:Y255"/>
    <mergeCell ref="N253:N255"/>
    <mergeCell ref="O253:O255"/>
    <mergeCell ref="Q267:Q269"/>
    <mergeCell ref="R267:R269"/>
    <mergeCell ref="AD239:AD241"/>
    <mergeCell ref="AE239:AE241"/>
    <mergeCell ref="P253:P255"/>
    <mergeCell ref="Q253:Q255"/>
    <mergeCell ref="R253:R255"/>
    <mergeCell ref="S253:S255"/>
    <mergeCell ref="H253:H255"/>
    <mergeCell ref="I253:I255"/>
    <mergeCell ref="J253:J255"/>
    <mergeCell ref="K253:K255"/>
    <mergeCell ref="L253:L255"/>
    <mergeCell ref="M253:M255"/>
    <mergeCell ref="C249:AI249"/>
    <mergeCell ref="W239:W241"/>
    <mergeCell ref="X239:X241"/>
    <mergeCell ref="Y239:Y241"/>
    <mergeCell ref="Z239:Z241"/>
    <mergeCell ref="AF253:AF255"/>
    <mergeCell ref="AG253:AG255"/>
    <mergeCell ref="O239:O241"/>
    <mergeCell ref="P239:P241"/>
    <mergeCell ref="B253:B255"/>
    <mergeCell ref="C253:C255"/>
    <mergeCell ref="D253:D255"/>
    <mergeCell ref="E253:E255"/>
    <mergeCell ref="F253:F255"/>
    <mergeCell ref="G253:G255"/>
    <mergeCell ref="AC239:AC241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AF239:AF241"/>
    <mergeCell ref="AG239:AG241"/>
    <mergeCell ref="AA239:AA241"/>
    <mergeCell ref="AB239:AB241"/>
    <mergeCell ref="Q239:Q241"/>
    <mergeCell ref="R239:R241"/>
    <mergeCell ref="S239:S241"/>
    <mergeCell ref="T239:T241"/>
    <mergeCell ref="U239:U241"/>
    <mergeCell ref="V239:V241"/>
    <mergeCell ref="K239:K241"/>
    <mergeCell ref="L239:L241"/>
    <mergeCell ref="M239:M241"/>
    <mergeCell ref="N239:N241"/>
    <mergeCell ref="AE225:AE227"/>
    <mergeCell ref="AF225:AF227"/>
    <mergeCell ref="AG225:AG227"/>
    <mergeCell ref="V225:V227"/>
    <mergeCell ref="W225:W227"/>
    <mergeCell ref="X225:X227"/>
    <mergeCell ref="Y225:Y227"/>
    <mergeCell ref="Z225:Z227"/>
    <mergeCell ref="AA225:AA227"/>
    <mergeCell ref="C221:AI221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P225:P227"/>
    <mergeCell ref="Q225:Q227"/>
    <mergeCell ref="R225:R227"/>
    <mergeCell ref="S225:S227"/>
    <mergeCell ref="T225:T227"/>
    <mergeCell ref="U225:U227"/>
    <mergeCell ref="J225:J227"/>
    <mergeCell ref="K225:K227"/>
    <mergeCell ref="L225:L227"/>
    <mergeCell ref="M225:M227"/>
    <mergeCell ref="N225:N227"/>
    <mergeCell ref="O225:O227"/>
    <mergeCell ref="AB225:AB227"/>
    <mergeCell ref="AC225:AC227"/>
    <mergeCell ref="AD225:AD227"/>
    <mergeCell ref="S211:S213"/>
    <mergeCell ref="T211:T213"/>
    <mergeCell ref="I211:I213"/>
    <mergeCell ref="J211:J213"/>
    <mergeCell ref="K211:K213"/>
    <mergeCell ref="L211:L213"/>
    <mergeCell ref="M211:M213"/>
    <mergeCell ref="N211:N213"/>
    <mergeCell ref="AG211:AG213"/>
    <mergeCell ref="AA211:AA213"/>
    <mergeCell ref="AB211:AB213"/>
    <mergeCell ref="AC211:AC213"/>
    <mergeCell ref="AD211:AD213"/>
    <mergeCell ref="AE211:AE213"/>
    <mergeCell ref="AF211:AF213"/>
    <mergeCell ref="U211:U213"/>
    <mergeCell ref="V211:V213"/>
    <mergeCell ref="W211:W213"/>
    <mergeCell ref="X211:X213"/>
    <mergeCell ref="Y211:Y213"/>
    <mergeCell ref="Z211:Z213"/>
    <mergeCell ref="O211:O213"/>
    <mergeCell ref="P211:P213"/>
    <mergeCell ref="C207:AI207"/>
    <mergeCell ref="B211:B213"/>
    <mergeCell ref="C211:C213"/>
    <mergeCell ref="D211:D213"/>
    <mergeCell ref="E211:E213"/>
    <mergeCell ref="F211:F213"/>
    <mergeCell ref="G211:G213"/>
    <mergeCell ref="H211:H213"/>
    <mergeCell ref="Z197:Z199"/>
    <mergeCell ref="AA197:AA199"/>
    <mergeCell ref="AB197:AB199"/>
    <mergeCell ref="AC197:AC199"/>
    <mergeCell ref="AD197:AD199"/>
    <mergeCell ref="AE197:AE199"/>
    <mergeCell ref="T197:T199"/>
    <mergeCell ref="U197:U199"/>
    <mergeCell ref="V197:V199"/>
    <mergeCell ref="W197:W199"/>
    <mergeCell ref="X197:X199"/>
    <mergeCell ref="Y197:Y199"/>
    <mergeCell ref="N197:N199"/>
    <mergeCell ref="O197:O199"/>
    <mergeCell ref="Q211:Q213"/>
    <mergeCell ref="R211:R213"/>
    <mergeCell ref="AD183:AD185"/>
    <mergeCell ref="AE183:AE185"/>
    <mergeCell ref="P197:P199"/>
    <mergeCell ref="Q197:Q199"/>
    <mergeCell ref="R197:R199"/>
    <mergeCell ref="S197:S199"/>
    <mergeCell ref="H197:H199"/>
    <mergeCell ref="I197:I199"/>
    <mergeCell ref="J197:J199"/>
    <mergeCell ref="K197:K199"/>
    <mergeCell ref="L197:L199"/>
    <mergeCell ref="M197:M199"/>
    <mergeCell ref="C193:AI193"/>
    <mergeCell ref="W183:W185"/>
    <mergeCell ref="X183:X185"/>
    <mergeCell ref="Y183:Y185"/>
    <mergeCell ref="Z183:Z185"/>
    <mergeCell ref="AF197:AF199"/>
    <mergeCell ref="AG197:AG199"/>
    <mergeCell ref="O183:O185"/>
    <mergeCell ref="P183:P185"/>
    <mergeCell ref="B197:B199"/>
    <mergeCell ref="C197:C199"/>
    <mergeCell ref="D197:D199"/>
    <mergeCell ref="E197:E199"/>
    <mergeCell ref="F197:F199"/>
    <mergeCell ref="G197:G199"/>
    <mergeCell ref="AC183:AC185"/>
    <mergeCell ref="C179:AI179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F183:AF185"/>
    <mergeCell ref="AG183:AG185"/>
    <mergeCell ref="AA183:AA185"/>
    <mergeCell ref="AB183:AB185"/>
    <mergeCell ref="Q183:Q185"/>
    <mergeCell ref="R183:R185"/>
    <mergeCell ref="S183:S185"/>
    <mergeCell ref="T183:T185"/>
    <mergeCell ref="U183:U185"/>
    <mergeCell ref="V183:V185"/>
    <mergeCell ref="K183:K185"/>
    <mergeCell ref="L183:L185"/>
    <mergeCell ref="M183:M185"/>
    <mergeCell ref="N183:N185"/>
    <mergeCell ref="AE169:AE171"/>
    <mergeCell ref="AF169:AF171"/>
    <mergeCell ref="AG169:AG171"/>
    <mergeCell ref="V169:V171"/>
    <mergeCell ref="W169:W171"/>
    <mergeCell ref="X169:X171"/>
    <mergeCell ref="Y169:Y171"/>
    <mergeCell ref="Z169:Z171"/>
    <mergeCell ref="AA169:AA171"/>
    <mergeCell ref="C165:AI165"/>
    <mergeCell ref="B169:B171"/>
    <mergeCell ref="C169:C171"/>
    <mergeCell ref="D169:D171"/>
    <mergeCell ref="E169:E171"/>
    <mergeCell ref="F169:F171"/>
    <mergeCell ref="G169:G171"/>
    <mergeCell ref="H169:H171"/>
    <mergeCell ref="I169:I171"/>
    <mergeCell ref="P169:P171"/>
    <mergeCell ref="Q169:Q171"/>
    <mergeCell ref="R169:R171"/>
    <mergeCell ref="S169:S171"/>
    <mergeCell ref="T169:T171"/>
    <mergeCell ref="U169:U171"/>
    <mergeCell ref="J169:J171"/>
    <mergeCell ref="K169:K171"/>
    <mergeCell ref="L169:L171"/>
    <mergeCell ref="M169:M171"/>
    <mergeCell ref="N169:N171"/>
    <mergeCell ref="O169:O171"/>
    <mergeCell ref="AB169:AB171"/>
    <mergeCell ref="AC169:AC171"/>
    <mergeCell ref="AD169:AD171"/>
    <mergeCell ref="S155:S157"/>
    <mergeCell ref="T155:T157"/>
    <mergeCell ref="I155:I157"/>
    <mergeCell ref="J155:J157"/>
    <mergeCell ref="K155:K157"/>
    <mergeCell ref="L155:L157"/>
    <mergeCell ref="M155:M157"/>
    <mergeCell ref="N155:N157"/>
    <mergeCell ref="AG155:AG157"/>
    <mergeCell ref="AA155:AA157"/>
    <mergeCell ref="AB155:AB157"/>
    <mergeCell ref="AC155:AC157"/>
    <mergeCell ref="AD155:AD157"/>
    <mergeCell ref="AE155:AE157"/>
    <mergeCell ref="AF155:AF157"/>
    <mergeCell ref="U155:U157"/>
    <mergeCell ref="V155:V157"/>
    <mergeCell ref="W155:W157"/>
    <mergeCell ref="X155:X157"/>
    <mergeCell ref="Y155:Y157"/>
    <mergeCell ref="Z155:Z157"/>
    <mergeCell ref="O155:O157"/>
    <mergeCell ref="P155:P157"/>
    <mergeCell ref="C151:AI151"/>
    <mergeCell ref="B155:B157"/>
    <mergeCell ref="C155:C157"/>
    <mergeCell ref="D155:D157"/>
    <mergeCell ref="E155:E157"/>
    <mergeCell ref="F155:F157"/>
    <mergeCell ref="G155:G157"/>
    <mergeCell ref="H155:H157"/>
    <mergeCell ref="Z141:Z143"/>
    <mergeCell ref="AA141:AA143"/>
    <mergeCell ref="AB141:AB143"/>
    <mergeCell ref="AC141:AC143"/>
    <mergeCell ref="AD141:AD143"/>
    <mergeCell ref="AE141:AE143"/>
    <mergeCell ref="T141:T143"/>
    <mergeCell ref="U141:U143"/>
    <mergeCell ref="V141:V143"/>
    <mergeCell ref="W141:W143"/>
    <mergeCell ref="X141:X143"/>
    <mergeCell ref="Y141:Y143"/>
    <mergeCell ref="N141:N143"/>
    <mergeCell ref="O141:O143"/>
    <mergeCell ref="Q155:Q157"/>
    <mergeCell ref="R155:R157"/>
    <mergeCell ref="AD127:AD129"/>
    <mergeCell ref="AE127:AE129"/>
    <mergeCell ref="P141:P143"/>
    <mergeCell ref="Q141:Q143"/>
    <mergeCell ref="R141:R143"/>
    <mergeCell ref="S141:S143"/>
    <mergeCell ref="H141:H143"/>
    <mergeCell ref="I141:I143"/>
    <mergeCell ref="J141:J143"/>
    <mergeCell ref="K141:K143"/>
    <mergeCell ref="L141:L143"/>
    <mergeCell ref="M141:M143"/>
    <mergeCell ref="C137:AI137"/>
    <mergeCell ref="W127:W129"/>
    <mergeCell ref="X127:X129"/>
    <mergeCell ref="Y127:Y129"/>
    <mergeCell ref="Z127:Z129"/>
    <mergeCell ref="AF141:AF143"/>
    <mergeCell ref="AG141:AG143"/>
    <mergeCell ref="O127:O129"/>
    <mergeCell ref="P127:P129"/>
    <mergeCell ref="B141:B143"/>
    <mergeCell ref="C141:C143"/>
    <mergeCell ref="D141:D143"/>
    <mergeCell ref="E141:E143"/>
    <mergeCell ref="F141:F143"/>
    <mergeCell ref="G141:G143"/>
    <mergeCell ref="AC127:AC129"/>
    <mergeCell ref="C123:AI123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AF127:AF129"/>
    <mergeCell ref="AG127:AG129"/>
    <mergeCell ref="AA127:AA129"/>
    <mergeCell ref="AB127:AB129"/>
    <mergeCell ref="Q127:Q129"/>
    <mergeCell ref="R127:R129"/>
    <mergeCell ref="S127:S129"/>
    <mergeCell ref="T127:T129"/>
    <mergeCell ref="U127:U129"/>
    <mergeCell ref="V127:V129"/>
    <mergeCell ref="K127:K129"/>
    <mergeCell ref="L127:L129"/>
    <mergeCell ref="M127:M129"/>
    <mergeCell ref="N127:N129"/>
    <mergeCell ref="AE113:AE115"/>
    <mergeCell ref="AF113:AF115"/>
    <mergeCell ref="AG113:AG115"/>
    <mergeCell ref="V113:V115"/>
    <mergeCell ref="W113:W115"/>
    <mergeCell ref="X113:X115"/>
    <mergeCell ref="Y113:Y115"/>
    <mergeCell ref="Z113:Z115"/>
    <mergeCell ref="AA113:AA115"/>
    <mergeCell ref="C109:AI109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P113:P115"/>
    <mergeCell ref="Q113:Q115"/>
    <mergeCell ref="R113:R115"/>
    <mergeCell ref="S113:S115"/>
    <mergeCell ref="T113:T115"/>
    <mergeCell ref="U113:U115"/>
    <mergeCell ref="J113:J115"/>
    <mergeCell ref="K113:K115"/>
    <mergeCell ref="L113:L115"/>
    <mergeCell ref="M113:M115"/>
    <mergeCell ref="N113:N115"/>
    <mergeCell ref="O113:O115"/>
    <mergeCell ref="AB113:AB115"/>
    <mergeCell ref="AC113:AC115"/>
    <mergeCell ref="AD113:AD115"/>
    <mergeCell ref="S99:S101"/>
    <mergeCell ref="T99:T101"/>
    <mergeCell ref="I99:I101"/>
    <mergeCell ref="J99:J101"/>
    <mergeCell ref="K99:K101"/>
    <mergeCell ref="L99:L101"/>
    <mergeCell ref="M99:M101"/>
    <mergeCell ref="N99:N101"/>
    <mergeCell ref="AG99:AG101"/>
    <mergeCell ref="AA99:AA101"/>
    <mergeCell ref="AB99:AB101"/>
    <mergeCell ref="AC99:AC101"/>
    <mergeCell ref="AD99:AD101"/>
    <mergeCell ref="AE99:AE101"/>
    <mergeCell ref="AF99:AF101"/>
    <mergeCell ref="U99:U101"/>
    <mergeCell ref="V99:V101"/>
    <mergeCell ref="W99:W101"/>
    <mergeCell ref="X99:X101"/>
    <mergeCell ref="Y99:Y101"/>
    <mergeCell ref="Z99:Z101"/>
    <mergeCell ref="O99:O101"/>
    <mergeCell ref="P99:P101"/>
    <mergeCell ref="C95:AI95"/>
    <mergeCell ref="B99:B101"/>
    <mergeCell ref="C99:C101"/>
    <mergeCell ref="D99:D101"/>
    <mergeCell ref="E99:E101"/>
    <mergeCell ref="F99:F101"/>
    <mergeCell ref="G99:G101"/>
    <mergeCell ref="H99:H101"/>
    <mergeCell ref="Z85:Z87"/>
    <mergeCell ref="AA85:AA87"/>
    <mergeCell ref="AB85:AB87"/>
    <mergeCell ref="AC85:AC87"/>
    <mergeCell ref="AD85:AD87"/>
    <mergeCell ref="AE85:AE87"/>
    <mergeCell ref="T85:T87"/>
    <mergeCell ref="U85:U87"/>
    <mergeCell ref="V85:V87"/>
    <mergeCell ref="W85:W87"/>
    <mergeCell ref="X85:X87"/>
    <mergeCell ref="Y85:Y87"/>
    <mergeCell ref="N85:N87"/>
    <mergeCell ref="O85:O87"/>
    <mergeCell ref="Q99:Q101"/>
    <mergeCell ref="R99:R101"/>
    <mergeCell ref="AD71:AD73"/>
    <mergeCell ref="AE71:AE73"/>
    <mergeCell ref="P85:P87"/>
    <mergeCell ref="Q85:Q87"/>
    <mergeCell ref="R85:R87"/>
    <mergeCell ref="S85:S87"/>
    <mergeCell ref="H85:H87"/>
    <mergeCell ref="I85:I87"/>
    <mergeCell ref="J85:J87"/>
    <mergeCell ref="K85:K87"/>
    <mergeCell ref="L85:L87"/>
    <mergeCell ref="M85:M87"/>
    <mergeCell ref="C81:AI81"/>
    <mergeCell ref="W71:W73"/>
    <mergeCell ref="X71:X73"/>
    <mergeCell ref="Y71:Y73"/>
    <mergeCell ref="Z71:Z73"/>
    <mergeCell ref="AF85:AF87"/>
    <mergeCell ref="AG85:AG87"/>
    <mergeCell ref="O71:O73"/>
    <mergeCell ref="P71:P73"/>
    <mergeCell ref="B85:B87"/>
    <mergeCell ref="C85:C87"/>
    <mergeCell ref="D85:D87"/>
    <mergeCell ref="E85:E87"/>
    <mergeCell ref="F85:F87"/>
    <mergeCell ref="G85:G87"/>
    <mergeCell ref="AC71:AC73"/>
    <mergeCell ref="C67:AI67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AF71:AF73"/>
    <mergeCell ref="AG71:AG73"/>
    <mergeCell ref="AA71:AA73"/>
    <mergeCell ref="AB71:AB73"/>
    <mergeCell ref="Q71:Q73"/>
    <mergeCell ref="R71:R73"/>
    <mergeCell ref="S71:S73"/>
    <mergeCell ref="T71:T73"/>
    <mergeCell ref="U71:U73"/>
    <mergeCell ref="V71:V73"/>
    <mergeCell ref="K71:K73"/>
    <mergeCell ref="L71:L73"/>
    <mergeCell ref="M71:M73"/>
    <mergeCell ref="N71:N73"/>
    <mergeCell ref="AE57:AE59"/>
    <mergeCell ref="AF57:AF59"/>
    <mergeCell ref="AG57:AG59"/>
    <mergeCell ref="V57:V59"/>
    <mergeCell ref="W57:W59"/>
    <mergeCell ref="X57:X59"/>
    <mergeCell ref="Y57:Y59"/>
    <mergeCell ref="Z57:Z59"/>
    <mergeCell ref="AA57:AA59"/>
    <mergeCell ref="C53:AI53"/>
    <mergeCell ref="B57:B59"/>
    <mergeCell ref="C57:C59"/>
    <mergeCell ref="D57:D59"/>
    <mergeCell ref="E57:E59"/>
    <mergeCell ref="F57:F59"/>
    <mergeCell ref="G57:G59"/>
    <mergeCell ref="H57:H59"/>
    <mergeCell ref="I57:I59"/>
    <mergeCell ref="P57:P59"/>
    <mergeCell ref="Q57:Q59"/>
    <mergeCell ref="R57:R59"/>
    <mergeCell ref="S57:S59"/>
    <mergeCell ref="T57:T59"/>
    <mergeCell ref="U57:U59"/>
    <mergeCell ref="J57:J59"/>
    <mergeCell ref="K57:K59"/>
    <mergeCell ref="L57:L59"/>
    <mergeCell ref="M57:M59"/>
    <mergeCell ref="N57:N59"/>
    <mergeCell ref="O57:O59"/>
    <mergeCell ref="AB57:AB59"/>
    <mergeCell ref="AC57:AC59"/>
    <mergeCell ref="AD57:AD59"/>
    <mergeCell ref="S43:S45"/>
    <mergeCell ref="T43:T45"/>
    <mergeCell ref="I43:I45"/>
    <mergeCell ref="J43:J45"/>
    <mergeCell ref="K43:K45"/>
    <mergeCell ref="L43:L45"/>
    <mergeCell ref="M43:M45"/>
    <mergeCell ref="N43:N45"/>
    <mergeCell ref="AG43:AG45"/>
    <mergeCell ref="AA43:AA45"/>
    <mergeCell ref="AB43:AB45"/>
    <mergeCell ref="AC43:AC45"/>
    <mergeCell ref="AD43:AD45"/>
    <mergeCell ref="AE43:AE45"/>
    <mergeCell ref="AF43:AF45"/>
    <mergeCell ref="U43:U45"/>
    <mergeCell ref="V43:V45"/>
    <mergeCell ref="W43:W45"/>
    <mergeCell ref="X43:X45"/>
    <mergeCell ref="Y43:Y45"/>
    <mergeCell ref="Z43:Z45"/>
    <mergeCell ref="O43:O45"/>
    <mergeCell ref="P43:P45"/>
    <mergeCell ref="C39:AI39"/>
    <mergeCell ref="B43:B45"/>
    <mergeCell ref="C43:C45"/>
    <mergeCell ref="D43:D45"/>
    <mergeCell ref="E43:E45"/>
    <mergeCell ref="F43:F45"/>
    <mergeCell ref="G43:G45"/>
    <mergeCell ref="H43:H45"/>
    <mergeCell ref="Z29:Z31"/>
    <mergeCell ref="AA29:AA31"/>
    <mergeCell ref="AB29:AB31"/>
    <mergeCell ref="AC29:AC31"/>
    <mergeCell ref="AD29:AD31"/>
    <mergeCell ref="AE29:AE31"/>
    <mergeCell ref="T29:T31"/>
    <mergeCell ref="U29:U31"/>
    <mergeCell ref="V29:V31"/>
    <mergeCell ref="W29:W31"/>
    <mergeCell ref="X29:X31"/>
    <mergeCell ref="Y29:Y31"/>
    <mergeCell ref="N29:N31"/>
    <mergeCell ref="O29:O31"/>
    <mergeCell ref="Q43:Q45"/>
    <mergeCell ref="R43:R45"/>
    <mergeCell ref="AD15:AD17"/>
    <mergeCell ref="AE15:AE17"/>
    <mergeCell ref="P29:P31"/>
    <mergeCell ref="Q29:Q31"/>
    <mergeCell ref="R29:R31"/>
    <mergeCell ref="S29:S31"/>
    <mergeCell ref="H29:H31"/>
    <mergeCell ref="I29:I31"/>
    <mergeCell ref="J29:J31"/>
    <mergeCell ref="K29:K31"/>
    <mergeCell ref="L29:L31"/>
    <mergeCell ref="M29:M31"/>
    <mergeCell ref="C25:AI25"/>
    <mergeCell ref="W15:W17"/>
    <mergeCell ref="X15:X17"/>
    <mergeCell ref="Y15:Y17"/>
    <mergeCell ref="Z15:Z17"/>
    <mergeCell ref="AF29:AF31"/>
    <mergeCell ref="AG29:AG31"/>
    <mergeCell ref="O15:O17"/>
    <mergeCell ref="P15:P17"/>
    <mergeCell ref="B29:B31"/>
    <mergeCell ref="C29:C31"/>
    <mergeCell ref="D29:D31"/>
    <mergeCell ref="E29:E31"/>
    <mergeCell ref="F29:F31"/>
    <mergeCell ref="G29:G31"/>
    <mergeCell ref="AC15:AC17"/>
    <mergeCell ref="C11:AI11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AF15:AF17"/>
    <mergeCell ref="AG15:AG17"/>
    <mergeCell ref="AA15:AA17"/>
    <mergeCell ref="AB15:AB17"/>
    <mergeCell ref="Q15:Q17"/>
    <mergeCell ref="R15:R17"/>
    <mergeCell ref="S15:S17"/>
    <mergeCell ref="T15:T17"/>
    <mergeCell ref="U15:U17"/>
    <mergeCell ref="V15:V17"/>
    <mergeCell ref="K15:K17"/>
    <mergeCell ref="L15:L17"/>
    <mergeCell ref="M15:M17"/>
    <mergeCell ref="N15:N17"/>
    <mergeCell ref="AB7:AF8"/>
    <mergeCell ref="AG7:AH8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Y7:Z7"/>
    <mergeCell ref="U5:V5"/>
    <mergeCell ref="W5:X5"/>
    <mergeCell ref="Y5:Z5"/>
    <mergeCell ref="AB5:AF6"/>
    <mergeCell ref="AG5:AH6"/>
    <mergeCell ref="B6:E6"/>
    <mergeCell ref="S6:T6"/>
    <mergeCell ref="U6:V6"/>
    <mergeCell ref="W6:X6"/>
    <mergeCell ref="Y6:Z6"/>
  </mergeCells>
  <phoneticPr fontId="2"/>
  <conditionalFormatting sqref="Y6:Z7">
    <cfRule type="cellIs" dxfId="166" priority="164" operator="greaterThanOrEqual">
      <formula>0.285</formula>
    </cfRule>
    <cfRule type="cellIs" dxfId="165" priority="165" operator="lessThan">
      <formula>0.285</formula>
    </cfRule>
  </conditionalFormatting>
  <conditionalFormatting sqref="AI19">
    <cfRule type="cellIs" dxfId="164" priority="163" operator="lessThan">
      <formula>0.285</formula>
    </cfRule>
  </conditionalFormatting>
  <conditionalFormatting sqref="AI20:AI21">
    <cfRule type="expression" dxfId="163" priority="162">
      <formula>AI20="NG"</formula>
    </cfRule>
  </conditionalFormatting>
  <conditionalFormatting sqref="AI33">
    <cfRule type="cellIs" dxfId="162" priority="161" operator="lessThan">
      <formula>0.285</formula>
    </cfRule>
  </conditionalFormatting>
  <conditionalFormatting sqref="AI22">
    <cfRule type="expression" dxfId="161" priority="160">
      <formula>$AI$20="NG"</formula>
    </cfRule>
  </conditionalFormatting>
  <conditionalFormatting sqref="AI35">
    <cfRule type="expression" dxfId="160" priority="159">
      <formula>$AI$20="NG"</formula>
    </cfRule>
  </conditionalFormatting>
  <conditionalFormatting sqref="AI36">
    <cfRule type="expression" dxfId="159" priority="158">
      <formula>$AI$20="NG"</formula>
    </cfRule>
  </conditionalFormatting>
  <conditionalFormatting sqref="C13:AG20">
    <cfRule type="expression" dxfId="158" priority="157">
      <formula>COUNTIFS(祝日,C$13)=1</formula>
    </cfRule>
    <cfRule type="expression" dxfId="157" priority="166">
      <formula>WEEKDAY(C$13)=7</formula>
    </cfRule>
    <cfRule type="expression" dxfId="156" priority="167">
      <formula>WEEKDAY(C$13)=1</formula>
    </cfRule>
  </conditionalFormatting>
  <conditionalFormatting sqref="C27:AG34">
    <cfRule type="expression" dxfId="155" priority="154">
      <formula>COUNTIFS(祝日,C$27)=1</formula>
    </cfRule>
    <cfRule type="expression" dxfId="154" priority="155">
      <formula>WEEKDAY(C$27)=7</formula>
    </cfRule>
    <cfRule type="expression" dxfId="153" priority="156">
      <formula>WEEKDAY(C$27)=1</formula>
    </cfRule>
  </conditionalFormatting>
  <conditionalFormatting sqref="AI47">
    <cfRule type="cellIs" dxfId="152" priority="153" operator="lessThan">
      <formula>0.285</formula>
    </cfRule>
  </conditionalFormatting>
  <conditionalFormatting sqref="AI49">
    <cfRule type="expression" dxfId="151" priority="152">
      <formula>$AI$20="NG"</formula>
    </cfRule>
  </conditionalFormatting>
  <conditionalFormatting sqref="AI50">
    <cfRule type="expression" dxfId="150" priority="151">
      <formula>$AI$20="NG"</formula>
    </cfRule>
  </conditionalFormatting>
  <conditionalFormatting sqref="C41:AG48">
    <cfRule type="expression" dxfId="149" priority="148">
      <formula>COUNTIFS(祝日,C$41)=1</formula>
    </cfRule>
    <cfRule type="expression" dxfId="148" priority="149">
      <formula>WEEKDAY(C$41)=7</formula>
    </cfRule>
    <cfRule type="expression" dxfId="147" priority="150">
      <formula>WEEKDAY(C$41)=1</formula>
    </cfRule>
  </conditionalFormatting>
  <conditionalFormatting sqref="AI61">
    <cfRule type="cellIs" dxfId="146" priority="147" operator="lessThan">
      <formula>0.285</formula>
    </cfRule>
  </conditionalFormatting>
  <conditionalFormatting sqref="AI63">
    <cfRule type="expression" dxfId="145" priority="146">
      <formula>$AI$20="NG"</formula>
    </cfRule>
  </conditionalFormatting>
  <conditionalFormatting sqref="AI64">
    <cfRule type="expression" dxfId="144" priority="145">
      <formula>$AI$20="NG"</formula>
    </cfRule>
  </conditionalFormatting>
  <conditionalFormatting sqref="C55:AG62">
    <cfRule type="expression" dxfId="143" priority="142">
      <formula>COUNTIFS(祝日,C$55)=1</formula>
    </cfRule>
    <cfRule type="expression" dxfId="142" priority="143">
      <formula>WEEKDAY(C$55)=7</formula>
    </cfRule>
    <cfRule type="expression" dxfId="141" priority="144">
      <formula>WEEKDAY(C$55)=1</formula>
    </cfRule>
  </conditionalFormatting>
  <conditionalFormatting sqref="AI75">
    <cfRule type="cellIs" dxfId="140" priority="141" operator="lessThan">
      <formula>0.285</formula>
    </cfRule>
  </conditionalFormatting>
  <conditionalFormatting sqref="AI77">
    <cfRule type="expression" dxfId="139" priority="140">
      <formula>$AI$20="NG"</formula>
    </cfRule>
  </conditionalFormatting>
  <conditionalFormatting sqref="AI78">
    <cfRule type="expression" dxfId="138" priority="139">
      <formula>$AI$20="NG"</formula>
    </cfRule>
  </conditionalFormatting>
  <conditionalFormatting sqref="C69:AG76">
    <cfRule type="expression" dxfId="137" priority="136">
      <formula>COUNTIFS(祝日,C$69)=1</formula>
    </cfRule>
    <cfRule type="expression" dxfId="136" priority="137">
      <formula>WEEKDAY(C$69)=7</formula>
    </cfRule>
    <cfRule type="expression" dxfId="135" priority="138">
      <formula>WEEKDAY(C$69)=1</formula>
    </cfRule>
  </conditionalFormatting>
  <conditionalFormatting sqref="AI89">
    <cfRule type="cellIs" dxfId="134" priority="135" operator="lessThan">
      <formula>0.285</formula>
    </cfRule>
  </conditionalFormatting>
  <conditionalFormatting sqref="AI91">
    <cfRule type="expression" dxfId="133" priority="134">
      <formula>$AI$20="NG"</formula>
    </cfRule>
  </conditionalFormatting>
  <conditionalFormatting sqref="AI92">
    <cfRule type="expression" dxfId="132" priority="133">
      <formula>$AI$20="NG"</formula>
    </cfRule>
  </conditionalFormatting>
  <conditionalFormatting sqref="C83:AG90">
    <cfRule type="expression" dxfId="131" priority="130">
      <formula>COUNTIFS(祝日,C$83)=1</formula>
    </cfRule>
    <cfRule type="expression" dxfId="130" priority="131">
      <formula>WEEKDAY(C$83)=7</formula>
    </cfRule>
    <cfRule type="expression" dxfId="129" priority="132">
      <formula>WEEKDAY(C$83)=1</formula>
    </cfRule>
  </conditionalFormatting>
  <conditionalFormatting sqref="AI103">
    <cfRule type="cellIs" dxfId="128" priority="129" operator="lessThan">
      <formula>0.285</formula>
    </cfRule>
  </conditionalFormatting>
  <conditionalFormatting sqref="AI105">
    <cfRule type="expression" dxfId="127" priority="128">
      <formula>$AI$20="NG"</formula>
    </cfRule>
  </conditionalFormatting>
  <conditionalFormatting sqref="AI106">
    <cfRule type="expression" dxfId="126" priority="127">
      <formula>$AI$20="NG"</formula>
    </cfRule>
  </conditionalFormatting>
  <conditionalFormatting sqref="C97:AG104">
    <cfRule type="expression" dxfId="125" priority="124">
      <formula>COUNTIFS(祝日,C$97)=1</formula>
    </cfRule>
    <cfRule type="expression" dxfId="124" priority="125">
      <formula>WEEKDAY(C$97)=7</formula>
    </cfRule>
    <cfRule type="expression" dxfId="123" priority="126">
      <formula>WEEKDAY(C$97)=1</formula>
    </cfRule>
  </conditionalFormatting>
  <conditionalFormatting sqref="AI117">
    <cfRule type="cellIs" dxfId="122" priority="123" operator="lessThan">
      <formula>0.285</formula>
    </cfRule>
  </conditionalFormatting>
  <conditionalFormatting sqref="AI119">
    <cfRule type="expression" dxfId="121" priority="122">
      <formula>$AI$20="NG"</formula>
    </cfRule>
  </conditionalFormatting>
  <conditionalFormatting sqref="AI120">
    <cfRule type="expression" dxfId="120" priority="121">
      <formula>$AI$20="NG"</formula>
    </cfRule>
  </conditionalFormatting>
  <conditionalFormatting sqref="C111:AG118">
    <cfRule type="expression" dxfId="119" priority="118">
      <formula>COUNTIFS(祝日,C$111)=1</formula>
    </cfRule>
    <cfRule type="expression" dxfId="118" priority="119">
      <formula>WEEKDAY(C$111)=7</formula>
    </cfRule>
    <cfRule type="expression" dxfId="117" priority="120">
      <formula>WEEKDAY(C$111)=1</formula>
    </cfRule>
  </conditionalFormatting>
  <conditionalFormatting sqref="AI131">
    <cfRule type="cellIs" dxfId="116" priority="117" operator="lessThan">
      <formula>0.285</formula>
    </cfRule>
  </conditionalFormatting>
  <conditionalFormatting sqref="AI133">
    <cfRule type="expression" dxfId="115" priority="116">
      <formula>$AI$20="NG"</formula>
    </cfRule>
  </conditionalFormatting>
  <conditionalFormatting sqref="AI134">
    <cfRule type="expression" dxfId="114" priority="115">
      <formula>$AI$20="NG"</formula>
    </cfRule>
  </conditionalFormatting>
  <conditionalFormatting sqref="C125:AG132">
    <cfRule type="expression" dxfId="113" priority="112">
      <formula>COUNTIFS(祝日,C$125)=1</formula>
    </cfRule>
    <cfRule type="expression" dxfId="112" priority="113">
      <formula>WEEKDAY(C$125)=7</formula>
    </cfRule>
    <cfRule type="expression" dxfId="111" priority="114">
      <formula>WEEKDAY(C$125)=1</formula>
    </cfRule>
  </conditionalFormatting>
  <conditionalFormatting sqref="AI145">
    <cfRule type="cellIs" dxfId="110" priority="111" operator="lessThan">
      <formula>0.285</formula>
    </cfRule>
  </conditionalFormatting>
  <conditionalFormatting sqref="AI147">
    <cfRule type="expression" dxfId="109" priority="110">
      <formula>$AI$20="NG"</formula>
    </cfRule>
  </conditionalFormatting>
  <conditionalFormatting sqref="AI148">
    <cfRule type="expression" dxfId="108" priority="109">
      <formula>$AI$20="NG"</formula>
    </cfRule>
  </conditionalFormatting>
  <conditionalFormatting sqref="C139:AG146">
    <cfRule type="expression" dxfId="107" priority="106">
      <formula>COUNTIFS(祝日,C$139)=1</formula>
    </cfRule>
    <cfRule type="expression" dxfId="106" priority="107">
      <formula>WEEKDAY(C$139)=7</formula>
    </cfRule>
    <cfRule type="expression" dxfId="105" priority="108">
      <formula>WEEKDAY(C$139)=1</formula>
    </cfRule>
  </conditionalFormatting>
  <conditionalFormatting sqref="AI159">
    <cfRule type="cellIs" dxfId="104" priority="105" operator="lessThan">
      <formula>0.285</formula>
    </cfRule>
  </conditionalFormatting>
  <conditionalFormatting sqref="AI161">
    <cfRule type="expression" dxfId="103" priority="104">
      <formula>$AI$20="NG"</formula>
    </cfRule>
  </conditionalFormatting>
  <conditionalFormatting sqref="AI162">
    <cfRule type="expression" dxfId="102" priority="103">
      <formula>$AI$20="NG"</formula>
    </cfRule>
  </conditionalFormatting>
  <conditionalFormatting sqref="C153:AG160">
    <cfRule type="expression" dxfId="101" priority="100">
      <formula>COUNTIFS(祝日,C$153)=1</formula>
    </cfRule>
    <cfRule type="expression" dxfId="100" priority="101">
      <formula>WEEKDAY(C$153)=7</formula>
    </cfRule>
    <cfRule type="expression" dxfId="99" priority="102">
      <formula>WEEKDAY(C$153)=1</formula>
    </cfRule>
  </conditionalFormatting>
  <conditionalFormatting sqref="AI173">
    <cfRule type="cellIs" dxfId="98" priority="99" operator="lessThan">
      <formula>0.285</formula>
    </cfRule>
  </conditionalFormatting>
  <conditionalFormatting sqref="AI175">
    <cfRule type="expression" dxfId="97" priority="98">
      <formula>$AI$20="NG"</formula>
    </cfRule>
  </conditionalFormatting>
  <conditionalFormatting sqref="AI176">
    <cfRule type="expression" dxfId="96" priority="97">
      <formula>$AI$20="NG"</formula>
    </cfRule>
  </conditionalFormatting>
  <conditionalFormatting sqref="C167:AG174">
    <cfRule type="expression" dxfId="95" priority="94">
      <formula>COUNTIFS(祝日,C$167)=1</formula>
    </cfRule>
    <cfRule type="expression" dxfId="94" priority="95">
      <formula>WEEKDAY(C$167)=7</formula>
    </cfRule>
    <cfRule type="expression" dxfId="93" priority="96">
      <formula>WEEKDAY(C$167)=1</formula>
    </cfRule>
  </conditionalFormatting>
  <conditionalFormatting sqref="AI187">
    <cfRule type="cellIs" dxfId="92" priority="93" operator="lessThan">
      <formula>0.285</formula>
    </cfRule>
  </conditionalFormatting>
  <conditionalFormatting sqref="AI189">
    <cfRule type="expression" dxfId="91" priority="92">
      <formula>$AI$20="NG"</formula>
    </cfRule>
  </conditionalFormatting>
  <conditionalFormatting sqref="AI190">
    <cfRule type="expression" dxfId="90" priority="91">
      <formula>$AI$20="NG"</formula>
    </cfRule>
  </conditionalFormatting>
  <conditionalFormatting sqref="C181:AG188">
    <cfRule type="expression" dxfId="89" priority="88">
      <formula>COUNTIFS(祝日,C$181)=1</formula>
    </cfRule>
    <cfRule type="expression" dxfId="88" priority="89">
      <formula>WEEKDAY(C$181)=7</formula>
    </cfRule>
    <cfRule type="expression" dxfId="87" priority="90">
      <formula>WEEKDAY(C$181)=1</formula>
    </cfRule>
  </conditionalFormatting>
  <conditionalFormatting sqref="AI201">
    <cfRule type="cellIs" dxfId="86" priority="87" operator="lessThan">
      <formula>0.285</formula>
    </cfRule>
  </conditionalFormatting>
  <conditionalFormatting sqref="AI203">
    <cfRule type="expression" dxfId="85" priority="86">
      <formula>$AI$20="NG"</formula>
    </cfRule>
  </conditionalFormatting>
  <conditionalFormatting sqref="AI204">
    <cfRule type="expression" dxfId="84" priority="85">
      <formula>$AI$20="NG"</formula>
    </cfRule>
  </conditionalFormatting>
  <conditionalFormatting sqref="C195:AG202">
    <cfRule type="expression" dxfId="83" priority="82">
      <formula>COUNTIFS(祝日,C$195)=1</formula>
    </cfRule>
    <cfRule type="expression" dxfId="82" priority="83">
      <formula>WEEKDAY(C$195)=7</formula>
    </cfRule>
    <cfRule type="expression" dxfId="81" priority="84">
      <formula>WEEKDAY(C$195)=1</formula>
    </cfRule>
  </conditionalFormatting>
  <conditionalFormatting sqref="AI215">
    <cfRule type="cellIs" dxfId="80" priority="81" operator="lessThan">
      <formula>0.285</formula>
    </cfRule>
  </conditionalFormatting>
  <conditionalFormatting sqref="AI217">
    <cfRule type="expression" dxfId="79" priority="80">
      <formula>$AI$20="NG"</formula>
    </cfRule>
  </conditionalFormatting>
  <conditionalFormatting sqref="AI218">
    <cfRule type="expression" dxfId="78" priority="79">
      <formula>$AI$20="NG"</formula>
    </cfRule>
  </conditionalFormatting>
  <conditionalFormatting sqref="C209:AG216">
    <cfRule type="expression" dxfId="77" priority="76">
      <formula>COUNTIFS(祝日,C$209)=1</formula>
    </cfRule>
    <cfRule type="expression" dxfId="76" priority="77">
      <formula>WEEKDAY(C$209)=7</formula>
    </cfRule>
    <cfRule type="expression" dxfId="75" priority="78">
      <formula>WEEKDAY(C$209)=1</formula>
    </cfRule>
  </conditionalFormatting>
  <conditionalFormatting sqref="AI229">
    <cfRule type="cellIs" dxfId="74" priority="75" operator="lessThan">
      <formula>0.285</formula>
    </cfRule>
  </conditionalFormatting>
  <conditionalFormatting sqref="AI231">
    <cfRule type="expression" dxfId="73" priority="74">
      <formula>$AI$20="NG"</formula>
    </cfRule>
  </conditionalFormatting>
  <conditionalFormatting sqref="AI232">
    <cfRule type="expression" dxfId="72" priority="73">
      <formula>$AI$20="NG"</formula>
    </cfRule>
  </conditionalFormatting>
  <conditionalFormatting sqref="C223:AG230">
    <cfRule type="expression" dxfId="71" priority="70">
      <formula>COUNTIFS(祝日,C$223)=1</formula>
    </cfRule>
    <cfRule type="expression" dxfId="70" priority="71">
      <formula>WEEKDAY(C$223)=7</formula>
    </cfRule>
    <cfRule type="expression" dxfId="69" priority="72">
      <formula>WEEKDAY(C$223)=1</formula>
    </cfRule>
  </conditionalFormatting>
  <conditionalFormatting sqref="AI243">
    <cfRule type="cellIs" dxfId="68" priority="69" operator="lessThan">
      <formula>0.285</formula>
    </cfRule>
  </conditionalFormatting>
  <conditionalFormatting sqref="AI245">
    <cfRule type="expression" dxfId="67" priority="68">
      <formula>$AI$20="NG"</formula>
    </cfRule>
  </conditionalFormatting>
  <conditionalFormatting sqref="AI246">
    <cfRule type="expression" dxfId="66" priority="67">
      <formula>$AI$20="NG"</formula>
    </cfRule>
  </conditionalFormatting>
  <conditionalFormatting sqref="C237:AG244">
    <cfRule type="expression" dxfId="65" priority="64">
      <formula>COUNTIFS(祝日,C$237)=1</formula>
    </cfRule>
    <cfRule type="expression" dxfId="64" priority="65">
      <formula>WEEKDAY(C$237)=7</formula>
    </cfRule>
    <cfRule type="expression" dxfId="63" priority="66">
      <formula>WEEKDAY(C$237)=1</formula>
    </cfRule>
  </conditionalFormatting>
  <conditionalFormatting sqref="AI257">
    <cfRule type="cellIs" dxfId="62" priority="63" operator="lessThan">
      <formula>0.285</formula>
    </cfRule>
  </conditionalFormatting>
  <conditionalFormatting sqref="AI259">
    <cfRule type="expression" dxfId="61" priority="62">
      <formula>$AI$20="NG"</formula>
    </cfRule>
  </conditionalFormatting>
  <conditionalFormatting sqref="AI260">
    <cfRule type="expression" dxfId="60" priority="61">
      <formula>$AI$20="NG"</formula>
    </cfRule>
  </conditionalFormatting>
  <conditionalFormatting sqref="C251:AG258">
    <cfRule type="expression" dxfId="59" priority="58">
      <formula>COUNTIFS(祝日,C$251)=1</formula>
    </cfRule>
    <cfRule type="expression" dxfId="58" priority="59">
      <formula>WEEKDAY(C$251)=7</formula>
    </cfRule>
    <cfRule type="expression" dxfId="57" priority="60">
      <formula>WEEKDAY(C$251)=1</formula>
    </cfRule>
  </conditionalFormatting>
  <conditionalFormatting sqref="AI271">
    <cfRule type="cellIs" dxfId="56" priority="57" operator="lessThan">
      <formula>0.285</formula>
    </cfRule>
  </conditionalFormatting>
  <conditionalFormatting sqref="AI273">
    <cfRule type="expression" dxfId="55" priority="56">
      <formula>$AI$20="NG"</formula>
    </cfRule>
  </conditionalFormatting>
  <conditionalFormatting sqref="AI274">
    <cfRule type="expression" dxfId="54" priority="55">
      <formula>$AI$20="NG"</formula>
    </cfRule>
  </conditionalFormatting>
  <conditionalFormatting sqref="C265:AG272">
    <cfRule type="expression" dxfId="53" priority="52">
      <formula>COUNTIFS(祝日,C$265)=1</formula>
    </cfRule>
    <cfRule type="expression" dxfId="52" priority="53">
      <formula>WEEKDAY(C$265)=7</formula>
    </cfRule>
    <cfRule type="expression" dxfId="51" priority="54">
      <formula>WEEKDAY(C$265)=1</formula>
    </cfRule>
  </conditionalFormatting>
  <conditionalFormatting sqref="AI285">
    <cfRule type="cellIs" dxfId="50" priority="51" operator="lessThan">
      <formula>0.285</formula>
    </cfRule>
  </conditionalFormatting>
  <conditionalFormatting sqref="AI287">
    <cfRule type="expression" dxfId="49" priority="50">
      <formula>$AI$20="NG"</formula>
    </cfRule>
  </conditionalFormatting>
  <conditionalFormatting sqref="AI288">
    <cfRule type="expression" dxfId="48" priority="49">
      <formula>$AI$20="NG"</formula>
    </cfRule>
  </conditionalFormatting>
  <conditionalFormatting sqref="C279:AG286">
    <cfRule type="expression" dxfId="47" priority="46">
      <formula>COUNTIFS(祝日,C$279)=1</formula>
    </cfRule>
    <cfRule type="expression" dxfId="46" priority="47">
      <formula>WEEKDAY(C$279)=7</formula>
    </cfRule>
    <cfRule type="expression" dxfId="45" priority="48">
      <formula>WEEKDAY(C$279)=1</formula>
    </cfRule>
  </conditionalFormatting>
  <conditionalFormatting sqref="AI299">
    <cfRule type="cellIs" dxfId="44" priority="45" operator="lessThan">
      <formula>0.285</formula>
    </cfRule>
  </conditionalFormatting>
  <conditionalFormatting sqref="AI301">
    <cfRule type="expression" dxfId="43" priority="44">
      <formula>$AI$20="NG"</formula>
    </cfRule>
  </conditionalFormatting>
  <conditionalFormatting sqref="AI302">
    <cfRule type="expression" dxfId="42" priority="43">
      <formula>$AI$20="NG"</formula>
    </cfRule>
  </conditionalFormatting>
  <conditionalFormatting sqref="C293:AG300">
    <cfRule type="expression" dxfId="41" priority="40">
      <formula>COUNTIFS(祝日,C$293)=1</formula>
    </cfRule>
    <cfRule type="expression" dxfId="40" priority="41">
      <formula>WEEKDAY(C$293)=7</formula>
    </cfRule>
    <cfRule type="expression" dxfId="39" priority="42">
      <formula>WEEKDAY(C$293)=1</formula>
    </cfRule>
  </conditionalFormatting>
  <conditionalFormatting sqref="AG5:AH8">
    <cfRule type="expression" dxfId="38" priority="39">
      <formula>$AG$7="未達成"</formula>
    </cfRule>
  </conditionalFormatting>
  <conditionalFormatting sqref="B291:AI299 B300:AH300">
    <cfRule type="expression" dxfId="37" priority="38">
      <formula>$C$294=""</formula>
    </cfRule>
  </conditionalFormatting>
  <conditionalFormatting sqref="B277:AI285 B286:AH286">
    <cfRule type="expression" dxfId="36" priority="37">
      <formula>$C$280=""</formula>
    </cfRule>
  </conditionalFormatting>
  <conditionalFormatting sqref="B263:AI271 B272:AH272">
    <cfRule type="expression" dxfId="35" priority="36">
      <formula>$C$266=""</formula>
    </cfRule>
  </conditionalFormatting>
  <conditionalFormatting sqref="B249:AI257 B258:AH258">
    <cfRule type="expression" dxfId="34" priority="35">
      <formula>$C$252=""</formula>
    </cfRule>
  </conditionalFormatting>
  <conditionalFormatting sqref="B235:AI243 B221:AI229 B207:AI215 B216:AH216 B230:AH230 B244:AH244">
    <cfRule type="expression" dxfId="33" priority="34">
      <formula>$C$238=""</formula>
    </cfRule>
  </conditionalFormatting>
  <conditionalFormatting sqref="B137:AI145 B146:AH146">
    <cfRule type="expression" dxfId="32" priority="33">
      <formula>$C$140=""</formula>
    </cfRule>
  </conditionalFormatting>
  <conditionalFormatting sqref="B151:AI159 B160:AH160">
    <cfRule type="expression" dxfId="31" priority="32">
      <formula>$C$154=""</formula>
    </cfRule>
  </conditionalFormatting>
  <conditionalFormatting sqref="B165:AI173 B174:AH174">
    <cfRule type="expression" dxfId="30" priority="31">
      <formula>$C$168=""</formula>
    </cfRule>
  </conditionalFormatting>
  <conditionalFormatting sqref="B179:AI187 B188:AH188">
    <cfRule type="expression" dxfId="29" priority="30">
      <formula>$C$182=""</formula>
    </cfRule>
  </conditionalFormatting>
  <conditionalFormatting sqref="B193:AI201 B202:AH202">
    <cfRule type="expression" dxfId="28" priority="29">
      <formula>$C$196=""</formula>
    </cfRule>
  </conditionalFormatting>
  <conditionalFormatting sqref="B123:AI131 B132:AH132">
    <cfRule type="expression" dxfId="27" priority="28">
      <formula>$C$126=""</formula>
    </cfRule>
  </conditionalFormatting>
  <conditionalFormatting sqref="B109:AI117 B118:AH118">
    <cfRule type="expression" dxfId="26" priority="27">
      <formula>$C$112=""</formula>
    </cfRule>
  </conditionalFormatting>
  <conditionalFormatting sqref="B95:AI103 B104:AH104">
    <cfRule type="expression" dxfId="25" priority="26">
      <formula>$C$98=""</formula>
    </cfRule>
  </conditionalFormatting>
  <conditionalFormatting sqref="B81:AI89 B90:AH90">
    <cfRule type="expression" dxfId="24" priority="25">
      <formula>$C$84=""</formula>
    </cfRule>
  </conditionalFormatting>
  <conditionalFormatting sqref="B67:AI75 B76:AH76">
    <cfRule type="expression" dxfId="23" priority="24">
      <formula>$C$70=""</formula>
    </cfRule>
  </conditionalFormatting>
  <conditionalFormatting sqref="B53:AI61 B62:AH62">
    <cfRule type="expression" dxfId="22" priority="23">
      <formula>$C$56=""</formula>
    </cfRule>
  </conditionalFormatting>
  <conditionalFormatting sqref="B39:AI47 B48:AH48">
    <cfRule type="expression" dxfId="21" priority="22">
      <formula>$C$42=""</formula>
    </cfRule>
  </conditionalFormatting>
  <conditionalFormatting sqref="B25:AI33 B34:AH34">
    <cfRule type="expression" dxfId="20" priority="21">
      <formula>$C$28=""</formula>
    </cfRule>
  </conditionalFormatting>
  <conditionalFormatting sqref="AI34">
    <cfRule type="expression" dxfId="19" priority="20">
      <formula>AI34="NG"</formula>
    </cfRule>
  </conditionalFormatting>
  <conditionalFormatting sqref="AI48">
    <cfRule type="expression" dxfId="18" priority="19">
      <formula>AI48="NG"</formula>
    </cfRule>
  </conditionalFormatting>
  <conditionalFormatting sqref="AI62">
    <cfRule type="expression" dxfId="17" priority="18">
      <formula>AI62="NG"</formula>
    </cfRule>
  </conditionalFormatting>
  <conditionalFormatting sqref="AI76">
    <cfRule type="expression" dxfId="16" priority="17">
      <formula>AI76="NG"</formula>
    </cfRule>
  </conditionalFormatting>
  <conditionalFormatting sqref="AI90">
    <cfRule type="expression" dxfId="15" priority="16">
      <formula>AI90="NG"</formula>
    </cfRule>
  </conditionalFormatting>
  <conditionalFormatting sqref="AI104">
    <cfRule type="expression" dxfId="14" priority="15">
      <formula>AI104="NG"</formula>
    </cfRule>
  </conditionalFormatting>
  <conditionalFormatting sqref="AI118">
    <cfRule type="expression" dxfId="13" priority="14">
      <formula>AI118="NG"</formula>
    </cfRule>
  </conditionalFormatting>
  <conditionalFormatting sqref="AI132">
    <cfRule type="expression" dxfId="12" priority="13">
      <formula>AI132="NG"</formula>
    </cfRule>
  </conditionalFormatting>
  <conditionalFormatting sqref="AI146">
    <cfRule type="expression" dxfId="11" priority="12">
      <formula>AI146="NG"</formula>
    </cfRule>
  </conditionalFormatting>
  <conditionalFormatting sqref="AI160">
    <cfRule type="expression" dxfId="10" priority="11">
      <formula>AI160="NG"</formula>
    </cfRule>
  </conditionalFormatting>
  <conditionalFormatting sqref="AI174">
    <cfRule type="expression" dxfId="9" priority="10">
      <formula>AI174="NG"</formula>
    </cfRule>
  </conditionalFormatting>
  <conditionalFormatting sqref="AI188">
    <cfRule type="expression" dxfId="8" priority="9">
      <formula>AI188="NG"</formula>
    </cfRule>
  </conditionalFormatting>
  <conditionalFormatting sqref="AI202">
    <cfRule type="expression" dxfId="7" priority="8">
      <formula>AI202="NG"</formula>
    </cfRule>
  </conditionalFormatting>
  <conditionalFormatting sqref="AI216">
    <cfRule type="expression" dxfId="6" priority="7">
      <formula>AI216="NG"</formula>
    </cfRule>
  </conditionalFormatting>
  <conditionalFormatting sqref="AI230">
    <cfRule type="expression" dxfId="5" priority="6">
      <formula>AI230="NG"</formula>
    </cfRule>
  </conditionalFormatting>
  <conditionalFormatting sqref="AI244">
    <cfRule type="expression" dxfId="4" priority="5">
      <formula>AI244="NG"</formula>
    </cfRule>
  </conditionalFormatting>
  <conditionalFormatting sqref="AI258">
    <cfRule type="expression" dxfId="3" priority="4">
      <formula>AI258="NG"</formula>
    </cfRule>
  </conditionalFormatting>
  <conditionalFormatting sqref="AI272">
    <cfRule type="expression" dxfId="2" priority="3">
      <formula>AI272="NG"</formula>
    </cfRule>
  </conditionalFormatting>
  <conditionalFormatting sqref="AI286">
    <cfRule type="expression" dxfId="1" priority="2">
      <formula>AI286="NG"</formula>
    </cfRule>
  </conditionalFormatting>
  <conditionalFormatting sqref="AI300">
    <cfRule type="expression" dxfId="0" priority="1">
      <formula>AI300="NG"</formula>
    </cfRule>
  </conditionalFormatting>
  <dataValidations count="3">
    <dataValidation type="list" allowBlank="1" showInputMessage="1" showErrorMessage="1" sqref="C32:AG32 C46:AG46 C60:AG60 C74:AG74 C88:AG88 C102:AG102 C116:AG116 C130:AG130 C144:AG144 C158:AG158 C172:AG172 C186:AG186 C200:AG200 C214:AG214 C228:AG228 C242:AG242 C256:AG256 C270:AG270 C284:AG284 C298:AG298">
      <formula1>"夏休,冬休,中止"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>
      <formula1>INDIRECT(C21)</formula1>
    </dataValidation>
    <dataValidation type="list" allowBlank="1" showInputMessage="1" showErrorMessage="1" sqref="C18:AG18">
      <formula1>"夏休,冬休,中止,"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34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91"/>
  <sheetViews>
    <sheetView workbookViewId="0">
      <selection activeCell="F2" sqref="F2"/>
    </sheetView>
  </sheetViews>
  <sheetFormatPr defaultRowHeight="13.5" x14ac:dyDescent="0.15"/>
  <cols>
    <col min="8" max="8" width="11.625" customWidth="1"/>
    <col min="9" max="9" width="14.125" customWidth="1"/>
  </cols>
  <sheetData>
    <row r="1" spans="1:9" ht="84.75" customHeight="1" x14ac:dyDescent="0.15">
      <c r="H1" s="144" t="s">
        <v>49</v>
      </c>
      <c r="I1" s="144"/>
    </row>
    <row r="2" spans="1:9" ht="18" customHeight="1" x14ac:dyDescent="0.15">
      <c r="A2" s="71"/>
      <c r="B2" s="71" t="s">
        <v>23</v>
      </c>
      <c r="C2" s="71" t="s">
        <v>24</v>
      </c>
      <c r="D2" s="71" t="s">
        <v>25</v>
      </c>
      <c r="E2" s="71" t="s">
        <v>26</v>
      </c>
      <c r="F2" s="71" t="s">
        <v>28</v>
      </c>
      <c r="G2" s="72"/>
      <c r="H2" s="70" t="s">
        <v>47</v>
      </c>
      <c r="I2" s="70" t="s">
        <v>48</v>
      </c>
    </row>
    <row r="3" spans="1:9" ht="18" customHeight="1" x14ac:dyDescent="0.15">
      <c r="A3" s="141" t="s">
        <v>22</v>
      </c>
      <c r="B3" s="68"/>
      <c r="C3" s="68"/>
      <c r="D3" s="68"/>
      <c r="E3" s="68"/>
      <c r="F3" s="68"/>
      <c r="G3" s="72"/>
      <c r="H3" s="69">
        <v>45292</v>
      </c>
      <c r="I3" s="68" t="s">
        <v>30</v>
      </c>
    </row>
    <row r="4" spans="1:9" ht="18" customHeight="1" x14ac:dyDescent="0.15">
      <c r="A4" s="142"/>
      <c r="B4" s="68" t="s">
        <v>27</v>
      </c>
      <c r="C4" s="68" t="s">
        <v>27</v>
      </c>
      <c r="D4" s="68" t="s">
        <v>27</v>
      </c>
      <c r="E4" s="68" t="s">
        <v>17</v>
      </c>
      <c r="F4" s="68" t="s">
        <v>17</v>
      </c>
      <c r="G4" s="72"/>
      <c r="H4" s="69">
        <v>45299</v>
      </c>
      <c r="I4" s="68" t="s">
        <v>31</v>
      </c>
    </row>
    <row r="5" spans="1:9" ht="18" customHeight="1" x14ac:dyDescent="0.15">
      <c r="A5" s="143"/>
      <c r="B5" s="68"/>
      <c r="C5" s="68"/>
      <c r="D5" s="68"/>
      <c r="E5" s="68"/>
      <c r="F5" s="68" t="s">
        <v>29</v>
      </c>
      <c r="G5" s="72"/>
      <c r="H5" s="69">
        <v>45333</v>
      </c>
      <c r="I5" s="68" t="s">
        <v>32</v>
      </c>
    </row>
    <row r="6" spans="1:9" ht="18" customHeight="1" x14ac:dyDescent="0.15">
      <c r="H6" s="69">
        <v>45334</v>
      </c>
      <c r="I6" s="68" t="s">
        <v>33</v>
      </c>
    </row>
    <row r="7" spans="1:9" ht="18" customHeight="1" x14ac:dyDescent="0.15">
      <c r="H7" s="69">
        <v>45345</v>
      </c>
      <c r="I7" s="68" t="s">
        <v>34</v>
      </c>
    </row>
    <row r="8" spans="1:9" ht="18" customHeight="1" x14ac:dyDescent="0.15">
      <c r="H8" s="69">
        <v>45371</v>
      </c>
      <c r="I8" s="68" t="s">
        <v>35</v>
      </c>
    </row>
    <row r="9" spans="1:9" ht="18" customHeight="1" x14ac:dyDescent="0.15">
      <c r="H9" s="69">
        <v>45411</v>
      </c>
      <c r="I9" s="68" t="s">
        <v>36</v>
      </c>
    </row>
    <row r="10" spans="1:9" ht="18" customHeight="1" x14ac:dyDescent="0.15">
      <c r="H10" s="69">
        <v>45415</v>
      </c>
      <c r="I10" s="68" t="s">
        <v>37</v>
      </c>
    </row>
    <row r="11" spans="1:9" ht="18" customHeight="1" x14ac:dyDescent="0.15">
      <c r="H11" s="69">
        <v>45416</v>
      </c>
      <c r="I11" s="68" t="s">
        <v>38</v>
      </c>
    </row>
    <row r="12" spans="1:9" ht="18" customHeight="1" x14ac:dyDescent="0.15">
      <c r="H12" s="69">
        <v>45417</v>
      </c>
      <c r="I12" s="68" t="s">
        <v>39</v>
      </c>
    </row>
    <row r="13" spans="1:9" ht="18" customHeight="1" x14ac:dyDescent="0.15">
      <c r="H13" s="69">
        <v>45418</v>
      </c>
      <c r="I13" s="68" t="s">
        <v>33</v>
      </c>
    </row>
    <row r="14" spans="1:9" ht="18" customHeight="1" x14ac:dyDescent="0.15">
      <c r="H14" s="69">
        <v>45488</v>
      </c>
      <c r="I14" s="68" t="s">
        <v>40</v>
      </c>
    </row>
    <row r="15" spans="1:9" ht="18" customHeight="1" x14ac:dyDescent="0.15">
      <c r="H15" s="69">
        <v>45515</v>
      </c>
      <c r="I15" s="68" t="s">
        <v>41</v>
      </c>
    </row>
    <row r="16" spans="1:9" ht="18" customHeight="1" x14ac:dyDescent="0.15">
      <c r="H16" s="69">
        <v>45516</v>
      </c>
      <c r="I16" s="68" t="s">
        <v>33</v>
      </c>
    </row>
    <row r="17" spans="8:9" ht="18" customHeight="1" x14ac:dyDescent="0.15">
      <c r="H17" s="69">
        <v>45551</v>
      </c>
      <c r="I17" s="68" t="s">
        <v>42</v>
      </c>
    </row>
    <row r="18" spans="8:9" ht="18" customHeight="1" x14ac:dyDescent="0.15">
      <c r="H18" s="69">
        <v>45557</v>
      </c>
      <c r="I18" s="68" t="s">
        <v>43</v>
      </c>
    </row>
    <row r="19" spans="8:9" ht="18" customHeight="1" x14ac:dyDescent="0.15">
      <c r="H19" s="69">
        <v>45558</v>
      </c>
      <c r="I19" s="68" t="s">
        <v>33</v>
      </c>
    </row>
    <row r="20" spans="8:9" ht="18" customHeight="1" x14ac:dyDescent="0.15">
      <c r="H20" s="69">
        <v>45579</v>
      </c>
      <c r="I20" s="68" t="s">
        <v>44</v>
      </c>
    </row>
    <row r="21" spans="8:9" ht="18" customHeight="1" x14ac:dyDescent="0.15">
      <c r="H21" s="69">
        <v>45599</v>
      </c>
      <c r="I21" s="68" t="s">
        <v>45</v>
      </c>
    </row>
    <row r="22" spans="8:9" ht="18" customHeight="1" x14ac:dyDescent="0.15">
      <c r="H22" s="69">
        <v>45600</v>
      </c>
      <c r="I22" s="68" t="s">
        <v>33</v>
      </c>
    </row>
    <row r="23" spans="8:9" ht="18" customHeight="1" x14ac:dyDescent="0.15">
      <c r="H23" s="69">
        <v>45619</v>
      </c>
      <c r="I23" s="68" t="s">
        <v>46</v>
      </c>
    </row>
    <row r="24" spans="8:9" ht="18" customHeight="1" x14ac:dyDescent="0.15">
      <c r="H24" s="69">
        <v>45658</v>
      </c>
      <c r="I24" s="68" t="s">
        <v>30</v>
      </c>
    </row>
    <row r="25" spans="8:9" ht="18" customHeight="1" x14ac:dyDescent="0.15">
      <c r="H25" s="69">
        <v>45670</v>
      </c>
      <c r="I25" s="68" t="s">
        <v>31</v>
      </c>
    </row>
    <row r="26" spans="8:9" ht="18" customHeight="1" x14ac:dyDescent="0.15">
      <c r="H26" s="69">
        <v>45699</v>
      </c>
      <c r="I26" s="68" t="s">
        <v>32</v>
      </c>
    </row>
    <row r="27" spans="8:9" ht="18" customHeight="1" x14ac:dyDescent="0.15">
      <c r="H27" s="69">
        <v>45711</v>
      </c>
      <c r="I27" s="68" t="s">
        <v>34</v>
      </c>
    </row>
    <row r="28" spans="8:9" ht="18" customHeight="1" x14ac:dyDescent="0.15">
      <c r="H28" s="69">
        <v>45712</v>
      </c>
      <c r="I28" s="68" t="s">
        <v>33</v>
      </c>
    </row>
    <row r="29" spans="8:9" ht="18" customHeight="1" x14ac:dyDescent="0.15">
      <c r="H29" s="69">
        <v>45736</v>
      </c>
      <c r="I29" s="68" t="s">
        <v>35</v>
      </c>
    </row>
    <row r="30" spans="8:9" ht="18" customHeight="1" x14ac:dyDescent="0.15">
      <c r="H30" s="69">
        <v>45776</v>
      </c>
      <c r="I30" s="68" t="s">
        <v>36</v>
      </c>
    </row>
    <row r="31" spans="8:9" ht="18" customHeight="1" x14ac:dyDescent="0.15">
      <c r="H31" s="69">
        <v>45780</v>
      </c>
      <c r="I31" s="68" t="s">
        <v>37</v>
      </c>
    </row>
    <row r="32" spans="8:9" ht="18" customHeight="1" x14ac:dyDescent="0.15">
      <c r="H32" s="69">
        <v>45781</v>
      </c>
      <c r="I32" s="68" t="s">
        <v>38</v>
      </c>
    </row>
    <row r="33" spans="8:9" ht="18" customHeight="1" x14ac:dyDescent="0.15">
      <c r="H33" s="69">
        <v>45782</v>
      </c>
      <c r="I33" s="68" t="s">
        <v>39</v>
      </c>
    </row>
    <row r="34" spans="8:9" ht="18" customHeight="1" x14ac:dyDescent="0.15">
      <c r="H34" s="69">
        <v>45783</v>
      </c>
      <c r="I34" s="68" t="s">
        <v>33</v>
      </c>
    </row>
    <row r="35" spans="8:9" ht="18" customHeight="1" x14ac:dyDescent="0.15">
      <c r="H35" s="69">
        <v>45859</v>
      </c>
      <c r="I35" s="68" t="s">
        <v>40</v>
      </c>
    </row>
    <row r="36" spans="8:9" ht="18" customHeight="1" x14ac:dyDescent="0.15">
      <c r="H36" s="69">
        <v>45880</v>
      </c>
      <c r="I36" s="68" t="s">
        <v>41</v>
      </c>
    </row>
    <row r="37" spans="8:9" ht="18" customHeight="1" x14ac:dyDescent="0.15">
      <c r="H37" s="69">
        <v>45915</v>
      </c>
      <c r="I37" s="68" t="s">
        <v>42</v>
      </c>
    </row>
    <row r="38" spans="8:9" ht="18" customHeight="1" x14ac:dyDescent="0.15">
      <c r="H38" s="69">
        <v>45923</v>
      </c>
      <c r="I38" s="68" t="s">
        <v>43</v>
      </c>
    </row>
    <row r="39" spans="8:9" ht="18" customHeight="1" x14ac:dyDescent="0.15">
      <c r="H39" s="69">
        <v>45943</v>
      </c>
      <c r="I39" s="68" t="s">
        <v>44</v>
      </c>
    </row>
    <row r="40" spans="8:9" ht="18" customHeight="1" x14ac:dyDescent="0.15">
      <c r="H40" s="69">
        <v>45964</v>
      </c>
      <c r="I40" s="68" t="s">
        <v>45</v>
      </c>
    </row>
    <row r="41" spans="8:9" ht="18" customHeight="1" x14ac:dyDescent="0.15">
      <c r="H41" s="69">
        <v>45984</v>
      </c>
      <c r="I41" s="68" t="s">
        <v>46</v>
      </c>
    </row>
    <row r="42" spans="8:9" ht="18" customHeight="1" x14ac:dyDescent="0.15">
      <c r="H42" s="69">
        <v>45985</v>
      </c>
      <c r="I42" s="68" t="s">
        <v>33</v>
      </c>
    </row>
    <row r="43" spans="8:9" ht="18" customHeight="1" x14ac:dyDescent="0.15">
      <c r="H43" s="68"/>
      <c r="I43" s="68"/>
    </row>
    <row r="44" spans="8:9" ht="18" customHeight="1" x14ac:dyDescent="0.15">
      <c r="H44" s="68"/>
      <c r="I44" s="68"/>
    </row>
    <row r="45" spans="8:9" ht="18" customHeight="1" x14ac:dyDescent="0.15">
      <c r="H45" s="68"/>
      <c r="I45" s="68"/>
    </row>
    <row r="46" spans="8:9" ht="18" customHeight="1" x14ac:dyDescent="0.15">
      <c r="H46" s="68"/>
      <c r="I46" s="68"/>
    </row>
    <row r="47" spans="8:9" ht="18" customHeight="1" x14ac:dyDescent="0.15">
      <c r="H47" s="68"/>
      <c r="I47" s="68"/>
    </row>
    <row r="48" spans="8:9" x14ac:dyDescent="0.15">
      <c r="H48" s="68"/>
      <c r="I48" s="68"/>
    </row>
    <row r="49" spans="8:9" x14ac:dyDescent="0.15">
      <c r="H49" s="68"/>
      <c r="I49" s="68"/>
    </row>
    <row r="50" spans="8:9" x14ac:dyDescent="0.15">
      <c r="H50" s="68"/>
      <c r="I50" s="68"/>
    </row>
    <row r="51" spans="8:9" x14ac:dyDescent="0.15">
      <c r="H51" s="68"/>
      <c r="I51" s="68"/>
    </row>
    <row r="52" spans="8:9" x14ac:dyDescent="0.15">
      <c r="H52" s="68"/>
      <c r="I52" s="68"/>
    </row>
    <row r="53" spans="8:9" x14ac:dyDescent="0.15">
      <c r="H53" s="68"/>
      <c r="I53" s="68"/>
    </row>
    <row r="54" spans="8:9" x14ac:dyDescent="0.15">
      <c r="H54" s="68"/>
      <c r="I54" s="68"/>
    </row>
    <row r="55" spans="8:9" x14ac:dyDescent="0.15">
      <c r="H55" s="68"/>
      <c r="I55" s="68"/>
    </row>
    <row r="56" spans="8:9" x14ac:dyDescent="0.15">
      <c r="H56" s="68"/>
      <c r="I56" s="68"/>
    </row>
    <row r="57" spans="8:9" x14ac:dyDescent="0.15">
      <c r="H57" s="68"/>
      <c r="I57" s="68"/>
    </row>
    <row r="58" spans="8:9" x14ac:dyDescent="0.15">
      <c r="H58" s="68"/>
      <c r="I58" s="68"/>
    </row>
    <row r="59" spans="8:9" x14ac:dyDescent="0.15">
      <c r="H59" s="68"/>
      <c r="I59" s="68"/>
    </row>
    <row r="60" spans="8:9" x14ac:dyDescent="0.15">
      <c r="H60" s="68"/>
      <c r="I60" s="68"/>
    </row>
    <row r="61" spans="8:9" x14ac:dyDescent="0.15">
      <c r="H61" s="68"/>
      <c r="I61" s="68"/>
    </row>
    <row r="62" spans="8:9" x14ac:dyDescent="0.15">
      <c r="H62" s="68"/>
      <c r="I62" s="68"/>
    </row>
    <row r="63" spans="8:9" x14ac:dyDescent="0.15">
      <c r="H63" s="68"/>
      <c r="I63" s="68"/>
    </row>
    <row r="64" spans="8:9" x14ac:dyDescent="0.15">
      <c r="H64" s="68"/>
      <c r="I64" s="68"/>
    </row>
    <row r="65" spans="8:9" x14ac:dyDescent="0.15">
      <c r="H65" s="68"/>
      <c r="I65" s="68"/>
    </row>
    <row r="66" spans="8:9" x14ac:dyDescent="0.15">
      <c r="H66" s="68"/>
      <c r="I66" s="68"/>
    </row>
    <row r="67" spans="8:9" x14ac:dyDescent="0.15">
      <c r="H67" s="68"/>
      <c r="I67" s="68"/>
    </row>
    <row r="68" spans="8:9" x14ac:dyDescent="0.15">
      <c r="H68" s="68"/>
      <c r="I68" s="68"/>
    </row>
    <row r="69" spans="8:9" x14ac:dyDescent="0.15">
      <c r="H69" s="68"/>
      <c r="I69" s="68"/>
    </row>
    <row r="70" spans="8:9" x14ac:dyDescent="0.15">
      <c r="H70" s="68"/>
      <c r="I70" s="68"/>
    </row>
    <row r="71" spans="8:9" x14ac:dyDescent="0.15">
      <c r="H71" s="68"/>
      <c r="I71" s="68"/>
    </row>
    <row r="72" spans="8:9" x14ac:dyDescent="0.15">
      <c r="H72" s="68"/>
      <c r="I72" s="68"/>
    </row>
    <row r="73" spans="8:9" x14ac:dyDescent="0.15">
      <c r="H73" s="68"/>
      <c r="I73" s="68"/>
    </row>
    <row r="74" spans="8:9" x14ac:dyDescent="0.15">
      <c r="H74" s="68"/>
      <c r="I74" s="68"/>
    </row>
    <row r="75" spans="8:9" x14ac:dyDescent="0.15">
      <c r="H75" s="68"/>
      <c r="I75" s="68"/>
    </row>
    <row r="76" spans="8:9" x14ac:dyDescent="0.15">
      <c r="H76" s="68"/>
      <c r="I76" s="68"/>
    </row>
    <row r="77" spans="8:9" x14ac:dyDescent="0.15">
      <c r="H77" s="68"/>
      <c r="I77" s="68"/>
    </row>
    <row r="78" spans="8:9" x14ac:dyDescent="0.15">
      <c r="H78" s="68"/>
      <c r="I78" s="68"/>
    </row>
    <row r="79" spans="8:9" x14ac:dyDescent="0.15">
      <c r="H79" s="68"/>
      <c r="I79" s="68"/>
    </row>
    <row r="80" spans="8:9" x14ac:dyDescent="0.15">
      <c r="H80" s="68"/>
      <c r="I80" s="68"/>
    </row>
    <row r="81" spans="8:9" x14ac:dyDescent="0.15">
      <c r="H81" s="68"/>
      <c r="I81" s="68"/>
    </row>
    <row r="82" spans="8:9" x14ac:dyDescent="0.15">
      <c r="H82" s="68"/>
      <c r="I82" s="68"/>
    </row>
    <row r="83" spans="8:9" x14ac:dyDescent="0.15">
      <c r="H83" s="68"/>
      <c r="I83" s="68"/>
    </row>
    <row r="84" spans="8:9" x14ac:dyDescent="0.15">
      <c r="H84" s="68"/>
      <c r="I84" s="68"/>
    </row>
    <row r="85" spans="8:9" x14ac:dyDescent="0.15">
      <c r="H85" s="68"/>
      <c r="I85" s="68"/>
    </row>
    <row r="86" spans="8:9" x14ac:dyDescent="0.15">
      <c r="H86" s="68"/>
      <c r="I86" s="68"/>
    </row>
    <row r="87" spans="8:9" x14ac:dyDescent="0.15">
      <c r="H87" s="68"/>
      <c r="I87" s="68"/>
    </row>
    <row r="88" spans="8:9" x14ac:dyDescent="0.15">
      <c r="H88" s="68"/>
      <c r="I88" s="68"/>
    </row>
    <row r="89" spans="8:9" x14ac:dyDescent="0.15">
      <c r="H89" s="68"/>
      <c r="I89" s="68"/>
    </row>
    <row r="90" spans="8:9" x14ac:dyDescent="0.15">
      <c r="H90" s="68"/>
      <c r="I90" s="68"/>
    </row>
    <row r="91" spans="8:9" x14ac:dyDescent="0.15">
      <c r="H91" s="68"/>
      <c r="I91" s="68"/>
    </row>
    <row r="92" spans="8:9" x14ac:dyDescent="0.15">
      <c r="H92" s="68"/>
      <c r="I92" s="68"/>
    </row>
    <row r="93" spans="8:9" x14ac:dyDescent="0.15">
      <c r="H93" s="68"/>
      <c r="I93" s="68"/>
    </row>
    <row r="94" spans="8:9" x14ac:dyDescent="0.15">
      <c r="H94" s="68"/>
      <c r="I94" s="68"/>
    </row>
    <row r="95" spans="8:9" x14ac:dyDescent="0.15">
      <c r="H95" s="68"/>
      <c r="I95" s="68"/>
    </row>
    <row r="96" spans="8:9" x14ac:dyDescent="0.15">
      <c r="H96" s="68"/>
      <c r="I96" s="68"/>
    </row>
    <row r="97" spans="8:9" x14ac:dyDescent="0.15">
      <c r="H97" s="68"/>
      <c r="I97" s="68"/>
    </row>
    <row r="98" spans="8:9" x14ac:dyDescent="0.15">
      <c r="H98" s="68"/>
      <c r="I98" s="68"/>
    </row>
    <row r="99" spans="8:9" x14ac:dyDescent="0.15">
      <c r="H99" s="68"/>
      <c r="I99" s="68"/>
    </row>
    <row r="100" spans="8:9" x14ac:dyDescent="0.15">
      <c r="H100" s="68"/>
      <c r="I100" s="68"/>
    </row>
    <row r="101" spans="8:9" x14ac:dyDescent="0.15">
      <c r="H101" s="68"/>
      <c r="I101" s="68"/>
    </row>
    <row r="102" spans="8:9" x14ac:dyDescent="0.15">
      <c r="H102" s="68"/>
      <c r="I102" s="68"/>
    </row>
    <row r="103" spans="8:9" x14ac:dyDescent="0.15">
      <c r="H103" s="68"/>
      <c r="I103" s="68"/>
    </row>
    <row r="104" spans="8:9" x14ac:dyDescent="0.15">
      <c r="H104" s="68"/>
      <c r="I104" s="68"/>
    </row>
    <row r="105" spans="8:9" x14ac:dyDescent="0.15">
      <c r="H105" s="68"/>
      <c r="I105" s="68"/>
    </row>
    <row r="106" spans="8:9" x14ac:dyDescent="0.15">
      <c r="H106" s="68"/>
      <c r="I106" s="68"/>
    </row>
    <row r="107" spans="8:9" x14ac:dyDescent="0.15">
      <c r="H107" s="68"/>
      <c r="I107" s="68"/>
    </row>
    <row r="108" spans="8:9" x14ac:dyDescent="0.15">
      <c r="H108" s="68"/>
      <c r="I108" s="68"/>
    </row>
    <row r="109" spans="8:9" x14ac:dyDescent="0.15">
      <c r="H109" s="68"/>
      <c r="I109" s="68"/>
    </row>
    <row r="110" spans="8:9" x14ac:dyDescent="0.15">
      <c r="H110" s="68"/>
      <c r="I110" s="68"/>
    </row>
    <row r="111" spans="8:9" x14ac:dyDescent="0.15">
      <c r="H111" s="68"/>
      <c r="I111" s="68"/>
    </row>
    <row r="112" spans="8:9" x14ac:dyDescent="0.15">
      <c r="H112" s="68"/>
      <c r="I112" s="68"/>
    </row>
    <row r="113" spans="8:9" x14ac:dyDescent="0.15">
      <c r="H113" s="68"/>
      <c r="I113" s="68"/>
    </row>
    <row r="114" spans="8:9" x14ac:dyDescent="0.15">
      <c r="H114" s="68"/>
      <c r="I114" s="68"/>
    </row>
    <row r="115" spans="8:9" x14ac:dyDescent="0.15">
      <c r="H115" s="68"/>
      <c r="I115" s="68"/>
    </row>
    <row r="116" spans="8:9" x14ac:dyDescent="0.15">
      <c r="H116" s="68"/>
      <c r="I116" s="68"/>
    </row>
    <row r="117" spans="8:9" x14ac:dyDescent="0.15">
      <c r="H117" s="68"/>
      <c r="I117" s="68"/>
    </row>
    <row r="118" spans="8:9" x14ac:dyDescent="0.15">
      <c r="H118" s="68"/>
      <c r="I118" s="68"/>
    </row>
    <row r="119" spans="8:9" x14ac:dyDescent="0.15">
      <c r="H119" s="68"/>
      <c r="I119" s="68"/>
    </row>
    <row r="120" spans="8:9" x14ac:dyDescent="0.15">
      <c r="H120" s="68"/>
      <c r="I120" s="68"/>
    </row>
    <row r="121" spans="8:9" x14ac:dyDescent="0.15">
      <c r="H121" s="68"/>
      <c r="I121" s="68"/>
    </row>
    <row r="122" spans="8:9" x14ac:dyDescent="0.15">
      <c r="H122" s="68"/>
      <c r="I122" s="68"/>
    </row>
    <row r="123" spans="8:9" x14ac:dyDescent="0.15">
      <c r="H123" s="68"/>
      <c r="I123" s="68"/>
    </row>
    <row r="124" spans="8:9" x14ac:dyDescent="0.15">
      <c r="H124" s="68"/>
      <c r="I124" s="68"/>
    </row>
    <row r="125" spans="8:9" x14ac:dyDescent="0.15">
      <c r="H125" s="68"/>
      <c r="I125" s="68"/>
    </row>
    <row r="126" spans="8:9" x14ac:dyDescent="0.15">
      <c r="H126" s="68"/>
      <c r="I126" s="68"/>
    </row>
    <row r="127" spans="8:9" x14ac:dyDescent="0.15">
      <c r="H127" s="68"/>
      <c r="I127" s="68"/>
    </row>
    <row r="128" spans="8:9" x14ac:dyDescent="0.15">
      <c r="H128" s="68"/>
      <c r="I128" s="68"/>
    </row>
    <row r="129" spans="8:9" x14ac:dyDescent="0.15">
      <c r="H129" s="68"/>
      <c r="I129" s="68"/>
    </row>
    <row r="130" spans="8:9" x14ac:dyDescent="0.15">
      <c r="H130" s="68"/>
      <c r="I130" s="68"/>
    </row>
    <row r="131" spans="8:9" x14ac:dyDescent="0.15">
      <c r="H131" s="68"/>
      <c r="I131" s="68"/>
    </row>
    <row r="132" spans="8:9" x14ac:dyDescent="0.15">
      <c r="H132" s="68"/>
      <c r="I132" s="68"/>
    </row>
    <row r="133" spans="8:9" x14ac:dyDescent="0.15">
      <c r="H133" s="68"/>
      <c r="I133" s="68"/>
    </row>
    <row r="134" spans="8:9" x14ac:dyDescent="0.15">
      <c r="H134" s="68"/>
      <c r="I134" s="68"/>
    </row>
    <row r="135" spans="8:9" x14ac:dyDescent="0.15">
      <c r="H135" s="68"/>
      <c r="I135" s="68"/>
    </row>
    <row r="136" spans="8:9" x14ac:dyDescent="0.15">
      <c r="H136" s="68"/>
      <c r="I136" s="68"/>
    </row>
    <row r="137" spans="8:9" x14ac:dyDescent="0.15">
      <c r="H137" s="68"/>
      <c r="I137" s="68"/>
    </row>
    <row r="138" spans="8:9" x14ac:dyDescent="0.15">
      <c r="H138" s="68"/>
      <c r="I138" s="68"/>
    </row>
    <row r="139" spans="8:9" x14ac:dyDescent="0.15">
      <c r="H139" s="68"/>
      <c r="I139" s="68"/>
    </row>
    <row r="140" spans="8:9" x14ac:dyDescent="0.15">
      <c r="H140" s="68"/>
      <c r="I140" s="68"/>
    </row>
    <row r="141" spans="8:9" x14ac:dyDescent="0.15">
      <c r="H141" s="68"/>
      <c r="I141" s="68"/>
    </row>
    <row r="142" spans="8:9" x14ac:dyDescent="0.15">
      <c r="H142" s="68"/>
      <c r="I142" s="68"/>
    </row>
    <row r="143" spans="8:9" x14ac:dyDescent="0.15">
      <c r="H143" s="68"/>
      <c r="I143" s="68"/>
    </row>
    <row r="144" spans="8:9" x14ac:dyDescent="0.15">
      <c r="H144" s="68"/>
      <c r="I144" s="68"/>
    </row>
    <row r="145" spans="8:9" x14ac:dyDescent="0.15">
      <c r="H145" s="68"/>
      <c r="I145" s="68"/>
    </row>
    <row r="146" spans="8:9" x14ac:dyDescent="0.15">
      <c r="H146" s="68"/>
      <c r="I146" s="68"/>
    </row>
    <row r="147" spans="8:9" x14ac:dyDescent="0.15">
      <c r="H147" s="68"/>
      <c r="I147" s="68"/>
    </row>
    <row r="148" spans="8:9" x14ac:dyDescent="0.15">
      <c r="H148" s="68"/>
      <c r="I148" s="68"/>
    </row>
    <row r="149" spans="8:9" x14ac:dyDescent="0.15">
      <c r="H149" s="68"/>
      <c r="I149" s="68"/>
    </row>
    <row r="150" spans="8:9" x14ac:dyDescent="0.15">
      <c r="H150" s="68"/>
      <c r="I150" s="68"/>
    </row>
    <row r="151" spans="8:9" x14ac:dyDescent="0.15">
      <c r="H151" s="68"/>
      <c r="I151" s="68"/>
    </row>
    <row r="152" spans="8:9" x14ac:dyDescent="0.15">
      <c r="H152" s="68"/>
      <c r="I152" s="68"/>
    </row>
    <row r="153" spans="8:9" x14ac:dyDescent="0.15">
      <c r="H153" s="68"/>
      <c r="I153" s="68"/>
    </row>
    <row r="154" spans="8:9" x14ac:dyDescent="0.15">
      <c r="H154" s="68"/>
      <c r="I154" s="68"/>
    </row>
    <row r="155" spans="8:9" x14ac:dyDescent="0.15">
      <c r="H155" s="68"/>
      <c r="I155" s="68"/>
    </row>
    <row r="156" spans="8:9" x14ac:dyDescent="0.15">
      <c r="H156" s="68"/>
      <c r="I156" s="68"/>
    </row>
    <row r="157" spans="8:9" x14ac:dyDescent="0.15">
      <c r="H157" s="68"/>
      <c r="I157" s="68"/>
    </row>
    <row r="158" spans="8:9" x14ac:dyDescent="0.15">
      <c r="H158" s="68"/>
      <c r="I158" s="68"/>
    </row>
    <row r="159" spans="8:9" x14ac:dyDescent="0.15">
      <c r="H159" s="68"/>
      <c r="I159" s="68"/>
    </row>
    <row r="160" spans="8:9" x14ac:dyDescent="0.15">
      <c r="H160" s="68"/>
      <c r="I160" s="68"/>
    </row>
    <row r="161" spans="8:9" x14ac:dyDescent="0.15">
      <c r="H161" s="68"/>
      <c r="I161" s="68"/>
    </row>
    <row r="162" spans="8:9" x14ac:dyDescent="0.15">
      <c r="H162" s="68"/>
      <c r="I162" s="68"/>
    </row>
    <row r="163" spans="8:9" x14ac:dyDescent="0.15">
      <c r="H163" s="68"/>
      <c r="I163" s="68"/>
    </row>
    <row r="164" spans="8:9" x14ac:dyDescent="0.15">
      <c r="H164" s="68"/>
      <c r="I164" s="68"/>
    </row>
    <row r="165" spans="8:9" x14ac:dyDescent="0.15">
      <c r="H165" s="68"/>
      <c r="I165" s="68"/>
    </row>
    <row r="166" spans="8:9" x14ac:dyDescent="0.15">
      <c r="H166" s="68"/>
      <c r="I166" s="68"/>
    </row>
    <row r="167" spans="8:9" x14ac:dyDescent="0.15">
      <c r="H167" s="68"/>
      <c r="I167" s="68"/>
    </row>
    <row r="168" spans="8:9" x14ac:dyDescent="0.15">
      <c r="H168" s="68"/>
      <c r="I168" s="68"/>
    </row>
    <row r="169" spans="8:9" x14ac:dyDescent="0.15">
      <c r="H169" s="68"/>
      <c r="I169" s="68"/>
    </row>
    <row r="170" spans="8:9" x14ac:dyDescent="0.15">
      <c r="H170" s="68"/>
      <c r="I170" s="68"/>
    </row>
    <row r="171" spans="8:9" x14ac:dyDescent="0.15">
      <c r="H171" s="68"/>
      <c r="I171" s="68"/>
    </row>
    <row r="172" spans="8:9" x14ac:dyDescent="0.15">
      <c r="H172" s="68"/>
      <c r="I172" s="68"/>
    </row>
    <row r="173" spans="8:9" x14ac:dyDescent="0.15">
      <c r="H173" s="68"/>
      <c r="I173" s="68"/>
    </row>
    <row r="174" spans="8:9" x14ac:dyDescent="0.15">
      <c r="H174" s="68"/>
      <c r="I174" s="68"/>
    </row>
    <row r="175" spans="8:9" x14ac:dyDescent="0.15">
      <c r="H175" s="68"/>
      <c r="I175" s="68"/>
    </row>
    <row r="176" spans="8:9" x14ac:dyDescent="0.15">
      <c r="H176" s="68"/>
      <c r="I176" s="68"/>
    </row>
    <row r="177" spans="8:9" x14ac:dyDescent="0.15">
      <c r="H177" s="68"/>
      <c r="I177" s="68"/>
    </row>
    <row r="178" spans="8:9" x14ac:dyDescent="0.15">
      <c r="H178" s="68"/>
      <c r="I178" s="68"/>
    </row>
    <row r="179" spans="8:9" x14ac:dyDescent="0.15">
      <c r="H179" s="68"/>
      <c r="I179" s="68"/>
    </row>
    <row r="180" spans="8:9" x14ac:dyDescent="0.15">
      <c r="H180" s="68"/>
      <c r="I180" s="68"/>
    </row>
    <row r="181" spans="8:9" x14ac:dyDescent="0.15">
      <c r="H181" s="68"/>
      <c r="I181" s="68"/>
    </row>
    <row r="182" spans="8:9" x14ac:dyDescent="0.15">
      <c r="H182" s="68"/>
      <c r="I182" s="68"/>
    </row>
    <row r="183" spans="8:9" x14ac:dyDescent="0.15">
      <c r="H183" s="68"/>
      <c r="I183" s="68"/>
    </row>
    <row r="184" spans="8:9" x14ac:dyDescent="0.15">
      <c r="H184" s="68"/>
      <c r="I184" s="68"/>
    </row>
    <row r="185" spans="8:9" x14ac:dyDescent="0.15">
      <c r="H185" s="68"/>
      <c r="I185" s="68"/>
    </row>
    <row r="186" spans="8:9" x14ac:dyDescent="0.15">
      <c r="H186" s="68"/>
      <c r="I186" s="68"/>
    </row>
    <row r="187" spans="8:9" x14ac:dyDescent="0.15">
      <c r="H187" s="68"/>
      <c r="I187" s="68"/>
    </row>
    <row r="188" spans="8:9" x14ac:dyDescent="0.15">
      <c r="H188" s="68"/>
      <c r="I188" s="68"/>
    </row>
    <row r="189" spans="8:9" x14ac:dyDescent="0.15">
      <c r="H189" s="68"/>
      <c r="I189" s="68"/>
    </row>
    <row r="190" spans="8:9" x14ac:dyDescent="0.15">
      <c r="H190" s="68"/>
      <c r="I190" s="68"/>
    </row>
    <row r="191" spans="8:9" x14ac:dyDescent="0.15">
      <c r="H191" s="68"/>
      <c r="I191" s="68"/>
    </row>
    <row r="192" spans="8:9" x14ac:dyDescent="0.15">
      <c r="H192" s="68"/>
      <c r="I192" s="68"/>
    </row>
    <row r="193" spans="8:9" x14ac:dyDescent="0.15">
      <c r="H193" s="68"/>
      <c r="I193" s="68"/>
    </row>
    <row r="194" spans="8:9" x14ac:dyDescent="0.15">
      <c r="H194" s="68"/>
      <c r="I194" s="68"/>
    </row>
    <row r="195" spans="8:9" x14ac:dyDescent="0.15">
      <c r="H195" s="68"/>
      <c r="I195" s="68"/>
    </row>
    <row r="196" spans="8:9" x14ac:dyDescent="0.15">
      <c r="H196" s="68"/>
      <c r="I196" s="68"/>
    </row>
    <row r="197" spans="8:9" x14ac:dyDescent="0.15">
      <c r="H197" s="68"/>
      <c r="I197" s="68"/>
    </row>
    <row r="198" spans="8:9" x14ac:dyDescent="0.15">
      <c r="H198" s="68"/>
      <c r="I198" s="68"/>
    </row>
    <row r="199" spans="8:9" x14ac:dyDescent="0.15">
      <c r="H199" s="68"/>
      <c r="I199" s="68"/>
    </row>
    <row r="200" spans="8:9" x14ac:dyDescent="0.15">
      <c r="H200" s="68"/>
      <c r="I200" s="68"/>
    </row>
    <row r="201" spans="8:9" x14ac:dyDescent="0.15">
      <c r="H201" s="68"/>
      <c r="I201" s="68"/>
    </row>
    <row r="202" spans="8:9" x14ac:dyDescent="0.15">
      <c r="H202" s="68"/>
      <c r="I202" s="68"/>
    </row>
    <row r="203" spans="8:9" x14ac:dyDescent="0.15">
      <c r="H203" s="68"/>
      <c r="I203" s="68"/>
    </row>
    <row r="204" spans="8:9" x14ac:dyDescent="0.15">
      <c r="H204" s="68"/>
      <c r="I204" s="68"/>
    </row>
    <row r="205" spans="8:9" x14ac:dyDescent="0.15">
      <c r="H205" s="68"/>
      <c r="I205" s="68"/>
    </row>
    <row r="206" spans="8:9" x14ac:dyDescent="0.15">
      <c r="H206" s="68"/>
      <c r="I206" s="68"/>
    </row>
    <row r="207" spans="8:9" x14ac:dyDescent="0.15">
      <c r="H207" s="68"/>
      <c r="I207" s="68"/>
    </row>
    <row r="208" spans="8:9" x14ac:dyDescent="0.15">
      <c r="H208" s="68"/>
      <c r="I208" s="68"/>
    </row>
    <row r="209" spans="8:9" x14ac:dyDescent="0.15">
      <c r="H209" s="68"/>
      <c r="I209" s="68"/>
    </row>
    <row r="210" spans="8:9" x14ac:dyDescent="0.15">
      <c r="H210" s="68"/>
      <c r="I210" s="68"/>
    </row>
    <row r="211" spans="8:9" x14ac:dyDescent="0.15">
      <c r="H211" s="68"/>
      <c r="I211" s="68"/>
    </row>
    <row r="212" spans="8:9" x14ac:dyDescent="0.15">
      <c r="H212" s="68"/>
      <c r="I212" s="68"/>
    </row>
    <row r="213" spans="8:9" x14ac:dyDescent="0.15">
      <c r="H213" s="68"/>
      <c r="I213" s="68"/>
    </row>
    <row r="214" spans="8:9" x14ac:dyDescent="0.15">
      <c r="H214" s="68"/>
      <c r="I214" s="68"/>
    </row>
    <row r="215" spans="8:9" x14ac:dyDescent="0.15">
      <c r="H215" s="68"/>
      <c r="I215" s="68"/>
    </row>
    <row r="216" spans="8:9" x14ac:dyDescent="0.15">
      <c r="H216" s="68"/>
      <c r="I216" s="68"/>
    </row>
    <row r="217" spans="8:9" x14ac:dyDescent="0.15">
      <c r="H217" s="68"/>
      <c r="I217" s="68"/>
    </row>
    <row r="218" spans="8:9" x14ac:dyDescent="0.15">
      <c r="H218" s="68"/>
      <c r="I218" s="68"/>
    </row>
    <row r="219" spans="8:9" x14ac:dyDescent="0.15">
      <c r="H219" s="68"/>
      <c r="I219" s="68"/>
    </row>
    <row r="220" spans="8:9" x14ac:dyDescent="0.15">
      <c r="H220" s="68"/>
      <c r="I220" s="68"/>
    </row>
    <row r="221" spans="8:9" x14ac:dyDescent="0.15">
      <c r="H221" s="68"/>
      <c r="I221" s="68"/>
    </row>
    <row r="222" spans="8:9" x14ac:dyDescent="0.15">
      <c r="H222" s="68"/>
      <c r="I222" s="68"/>
    </row>
    <row r="223" spans="8:9" x14ac:dyDescent="0.15">
      <c r="H223" s="68"/>
      <c r="I223" s="68"/>
    </row>
    <row r="224" spans="8:9" x14ac:dyDescent="0.15">
      <c r="H224" s="68"/>
      <c r="I224" s="68"/>
    </row>
    <row r="225" spans="8:9" x14ac:dyDescent="0.15">
      <c r="H225" s="68"/>
      <c r="I225" s="68"/>
    </row>
    <row r="226" spans="8:9" x14ac:dyDescent="0.15">
      <c r="H226" s="68"/>
      <c r="I226" s="68"/>
    </row>
    <row r="227" spans="8:9" x14ac:dyDescent="0.15">
      <c r="H227" s="68"/>
      <c r="I227" s="68"/>
    </row>
    <row r="228" spans="8:9" x14ac:dyDescent="0.15">
      <c r="H228" s="68"/>
      <c r="I228" s="68"/>
    </row>
    <row r="229" spans="8:9" x14ac:dyDescent="0.15">
      <c r="H229" s="68"/>
      <c r="I229" s="68"/>
    </row>
    <row r="230" spans="8:9" x14ac:dyDescent="0.15">
      <c r="H230" s="68"/>
      <c r="I230" s="68"/>
    </row>
    <row r="231" spans="8:9" x14ac:dyDescent="0.15">
      <c r="H231" s="68"/>
      <c r="I231" s="68"/>
    </row>
    <row r="232" spans="8:9" x14ac:dyDescent="0.15">
      <c r="H232" s="68"/>
      <c r="I232" s="68"/>
    </row>
    <row r="233" spans="8:9" x14ac:dyDescent="0.15">
      <c r="H233" s="68"/>
      <c r="I233" s="68"/>
    </row>
    <row r="234" spans="8:9" x14ac:dyDescent="0.15">
      <c r="H234" s="68"/>
      <c r="I234" s="68"/>
    </row>
    <row r="235" spans="8:9" x14ac:dyDescent="0.15">
      <c r="H235" s="68"/>
      <c r="I235" s="68"/>
    </row>
    <row r="236" spans="8:9" x14ac:dyDescent="0.15">
      <c r="H236" s="68"/>
      <c r="I236" s="68"/>
    </row>
    <row r="237" spans="8:9" x14ac:dyDescent="0.15">
      <c r="H237" s="68"/>
      <c r="I237" s="68"/>
    </row>
    <row r="238" spans="8:9" x14ac:dyDescent="0.15">
      <c r="H238" s="68"/>
      <c r="I238" s="68"/>
    </row>
    <row r="239" spans="8:9" x14ac:dyDescent="0.15">
      <c r="H239" s="68"/>
      <c r="I239" s="68"/>
    </row>
    <row r="240" spans="8:9" x14ac:dyDescent="0.15">
      <c r="H240" s="68"/>
      <c r="I240" s="68"/>
    </row>
    <row r="241" spans="8:9" x14ac:dyDescent="0.15">
      <c r="H241" s="68"/>
      <c r="I241" s="68"/>
    </row>
    <row r="242" spans="8:9" x14ac:dyDescent="0.15">
      <c r="H242" s="68"/>
      <c r="I242" s="68"/>
    </row>
    <row r="243" spans="8:9" x14ac:dyDescent="0.15">
      <c r="H243" s="68"/>
      <c r="I243" s="68"/>
    </row>
    <row r="244" spans="8:9" x14ac:dyDescent="0.15">
      <c r="H244" s="68"/>
      <c r="I244" s="68"/>
    </row>
    <row r="245" spans="8:9" x14ac:dyDescent="0.15">
      <c r="H245" s="68"/>
      <c r="I245" s="68"/>
    </row>
    <row r="246" spans="8:9" x14ac:dyDescent="0.15">
      <c r="H246" s="68"/>
      <c r="I246" s="68"/>
    </row>
    <row r="247" spans="8:9" x14ac:dyDescent="0.15">
      <c r="H247" s="68"/>
      <c r="I247" s="68"/>
    </row>
    <row r="248" spans="8:9" x14ac:dyDescent="0.15">
      <c r="H248" s="68"/>
      <c r="I248" s="68"/>
    </row>
    <row r="249" spans="8:9" x14ac:dyDescent="0.15">
      <c r="H249" s="68"/>
      <c r="I249" s="68"/>
    </row>
    <row r="250" spans="8:9" x14ac:dyDescent="0.15">
      <c r="H250" s="68"/>
      <c r="I250" s="68"/>
    </row>
    <row r="251" spans="8:9" x14ac:dyDescent="0.15">
      <c r="H251" s="68"/>
      <c r="I251" s="68"/>
    </row>
    <row r="252" spans="8:9" x14ac:dyDescent="0.15">
      <c r="H252" s="68"/>
      <c r="I252" s="68"/>
    </row>
    <row r="253" spans="8:9" x14ac:dyDescent="0.15">
      <c r="H253" s="68"/>
      <c r="I253" s="68"/>
    </row>
    <row r="254" spans="8:9" x14ac:dyDescent="0.15">
      <c r="H254" s="68"/>
      <c r="I254" s="68"/>
    </row>
    <row r="255" spans="8:9" x14ac:dyDescent="0.15">
      <c r="H255" s="68"/>
      <c r="I255" s="68"/>
    </row>
    <row r="256" spans="8:9" x14ac:dyDescent="0.15">
      <c r="H256" s="68"/>
      <c r="I256" s="68"/>
    </row>
    <row r="257" spans="8:9" x14ac:dyDescent="0.15">
      <c r="H257" s="68"/>
      <c r="I257" s="68"/>
    </row>
    <row r="258" spans="8:9" x14ac:dyDescent="0.15">
      <c r="H258" s="68"/>
      <c r="I258" s="68"/>
    </row>
    <row r="259" spans="8:9" x14ac:dyDescent="0.15">
      <c r="H259" s="68"/>
      <c r="I259" s="68"/>
    </row>
    <row r="260" spans="8:9" x14ac:dyDescent="0.15">
      <c r="H260" s="68"/>
      <c r="I260" s="68"/>
    </row>
    <row r="261" spans="8:9" x14ac:dyDescent="0.15">
      <c r="H261" s="68"/>
      <c r="I261" s="68"/>
    </row>
    <row r="262" spans="8:9" x14ac:dyDescent="0.15">
      <c r="H262" s="68"/>
      <c r="I262" s="68"/>
    </row>
    <row r="263" spans="8:9" x14ac:dyDescent="0.15">
      <c r="H263" s="68"/>
      <c r="I263" s="68"/>
    </row>
    <row r="264" spans="8:9" x14ac:dyDescent="0.15">
      <c r="H264" s="68"/>
      <c r="I264" s="68"/>
    </row>
    <row r="265" spans="8:9" x14ac:dyDescent="0.15">
      <c r="H265" s="68"/>
      <c r="I265" s="68"/>
    </row>
    <row r="266" spans="8:9" x14ac:dyDescent="0.15">
      <c r="H266" s="68"/>
      <c r="I266" s="68"/>
    </row>
    <row r="267" spans="8:9" x14ac:dyDescent="0.15">
      <c r="H267" s="68"/>
      <c r="I267" s="68"/>
    </row>
    <row r="268" spans="8:9" x14ac:dyDescent="0.15">
      <c r="H268" s="68"/>
      <c r="I268" s="68"/>
    </row>
    <row r="269" spans="8:9" x14ac:dyDescent="0.15">
      <c r="H269" s="68"/>
      <c r="I269" s="68"/>
    </row>
    <row r="270" spans="8:9" x14ac:dyDescent="0.15">
      <c r="H270" s="68"/>
      <c r="I270" s="68"/>
    </row>
    <row r="271" spans="8:9" x14ac:dyDescent="0.15">
      <c r="H271" s="68"/>
      <c r="I271" s="68"/>
    </row>
    <row r="272" spans="8:9" x14ac:dyDescent="0.15">
      <c r="H272" s="68"/>
      <c r="I272" s="68"/>
    </row>
    <row r="273" spans="8:9" x14ac:dyDescent="0.15">
      <c r="H273" s="68"/>
      <c r="I273" s="68"/>
    </row>
    <row r="274" spans="8:9" x14ac:dyDescent="0.15">
      <c r="H274" s="68"/>
      <c r="I274" s="68"/>
    </row>
    <row r="275" spans="8:9" x14ac:dyDescent="0.15">
      <c r="H275" s="68"/>
      <c r="I275" s="68"/>
    </row>
    <row r="276" spans="8:9" x14ac:dyDescent="0.15">
      <c r="H276" s="68"/>
      <c r="I276" s="68"/>
    </row>
    <row r="277" spans="8:9" x14ac:dyDescent="0.15">
      <c r="H277" s="68"/>
      <c r="I277" s="68"/>
    </row>
    <row r="278" spans="8:9" x14ac:dyDescent="0.15">
      <c r="H278" s="68"/>
      <c r="I278" s="68"/>
    </row>
    <row r="279" spans="8:9" x14ac:dyDescent="0.15">
      <c r="H279" s="68"/>
      <c r="I279" s="68"/>
    </row>
    <row r="280" spans="8:9" x14ac:dyDescent="0.15">
      <c r="H280" s="68"/>
      <c r="I280" s="68"/>
    </row>
    <row r="281" spans="8:9" x14ac:dyDescent="0.15">
      <c r="H281" s="68"/>
      <c r="I281" s="68"/>
    </row>
    <row r="282" spans="8:9" x14ac:dyDescent="0.15">
      <c r="H282" s="68"/>
      <c r="I282" s="68"/>
    </row>
    <row r="283" spans="8:9" x14ac:dyDescent="0.15">
      <c r="H283" s="68"/>
      <c r="I283" s="68"/>
    </row>
    <row r="284" spans="8:9" x14ac:dyDescent="0.15">
      <c r="H284" s="68"/>
      <c r="I284" s="68"/>
    </row>
    <row r="285" spans="8:9" x14ac:dyDescent="0.15">
      <c r="H285" s="68"/>
      <c r="I285" s="68"/>
    </row>
    <row r="286" spans="8:9" x14ac:dyDescent="0.15">
      <c r="H286" s="68"/>
      <c r="I286" s="68"/>
    </row>
    <row r="287" spans="8:9" x14ac:dyDescent="0.15">
      <c r="H287" s="68"/>
      <c r="I287" s="68"/>
    </row>
    <row r="288" spans="8:9" x14ac:dyDescent="0.15">
      <c r="H288" s="68"/>
      <c r="I288" s="68"/>
    </row>
    <row r="289" spans="8:9" x14ac:dyDescent="0.15">
      <c r="H289" s="68"/>
      <c r="I289" s="68"/>
    </row>
    <row r="290" spans="8:9" x14ac:dyDescent="0.15">
      <c r="H290" s="68"/>
      <c r="I290" s="68"/>
    </row>
    <row r="291" spans="8:9" x14ac:dyDescent="0.15">
      <c r="H291" s="68"/>
      <c r="I291" s="68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別紙１（水道局　建築・設備）</vt:lpstr>
      <vt:lpstr>リスト</vt:lpstr>
      <vt:lpstr>'別紙１（水道局　建築・設備）'!Print_Area</vt:lpstr>
      <vt:lpstr>'別紙１（水道局　建築・設備）'!Print_Titles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sako</cp:lastModifiedBy>
  <cp:lastPrinted>2024-07-22T06:49:36Z</cp:lastPrinted>
  <dcterms:created xsi:type="dcterms:W3CDTF">2018-12-07T04:03:56Z</dcterms:created>
  <dcterms:modified xsi:type="dcterms:W3CDTF">2024-08-13T03:58:45Z</dcterms:modified>
</cp:coreProperties>
</file>