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6E39F37D-EF5B-4818-81D4-596F2C0C202A}" xr6:coauthVersionLast="47" xr6:coauthVersionMax="47" xr10:uidLastSave="{00000000-0000-0000-0000-000000000000}"/>
  <bookViews>
    <workbookView xWindow="-120" yWindow="-120" windowWidth="20730" windowHeight="11040" activeTab="1" xr2:uid="{00000000-000D-0000-FFFF-FFFF00000000}"/>
  </bookViews>
  <sheets>
    <sheet name="事前協議書" sheetId="2" r:id="rId1"/>
    <sheet name="工事店入力フォーム" sheetId="3" r:id="rId2"/>
    <sheet name="職員入力欄" sheetId="6" r:id="rId3"/>
    <sheet name="LIST " sheetId="5" state="hidden" r:id="rId4"/>
  </sheets>
  <definedNames>
    <definedName name="_xlnm.Print_Area" localSheetId="1">工事店入力フォーム!$B$2:$AP$110</definedName>
    <definedName name="_xlnm.Print_Area" localSheetId="0">事前協議書!$A$2:$AJ$74</definedName>
    <definedName name="_xlnm.Print_Area" localSheetId="2">職員入力欄!$B$2:$AP$23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3" i="2" l="1"/>
  <c r="AF11" i="2"/>
  <c r="AC11" i="2"/>
  <c r="W11" i="2"/>
  <c r="AD29" i="2"/>
  <c r="Y29" i="2"/>
  <c r="AH26" i="2"/>
  <c r="AE26" i="2"/>
  <c r="AA27" i="2"/>
  <c r="AF27" i="2"/>
  <c r="AF8" i="2"/>
  <c r="AC8" i="2"/>
  <c r="Y8" i="2"/>
  <c r="AG45" i="2" l="1"/>
  <c r="AG33" i="2"/>
  <c r="AG30" i="2"/>
  <c r="W49" i="2"/>
  <c r="AH25" i="2"/>
  <c r="AA25" i="2"/>
  <c r="AH24" i="2"/>
  <c r="AA24" i="2"/>
  <c r="AH22" i="2" l="1"/>
  <c r="AD22" i="2"/>
  <c r="Z22" i="2"/>
  <c r="W19" i="2"/>
  <c r="E21" i="2"/>
  <c r="P24" i="2"/>
  <c r="I24" i="2"/>
  <c r="P25" i="2"/>
  <c r="I25" i="2"/>
  <c r="E27" i="2"/>
  <c r="O67" i="2" l="1"/>
  <c r="O64" i="2"/>
  <c r="P61" i="2"/>
  <c r="O70" i="2"/>
  <c r="P58" i="2" l="1"/>
  <c r="G51" i="2"/>
  <c r="O49" i="2"/>
  <c r="H49" i="2"/>
  <c r="O48" i="2"/>
  <c r="H48" i="2"/>
  <c r="H45" i="2"/>
  <c r="H42" i="2"/>
  <c r="O39" i="2"/>
  <c r="H39" i="2"/>
  <c r="L26" i="2"/>
  <c r="L27" i="2"/>
  <c r="E26" i="2"/>
  <c r="O36" i="2"/>
  <c r="H36" i="2"/>
  <c r="O33" i="2"/>
  <c r="H33" i="2"/>
  <c r="O30" i="2"/>
  <c r="H30" i="2"/>
  <c r="E28" i="2"/>
  <c r="L21" i="2"/>
  <c r="O19" i="2"/>
  <c r="E19" i="2"/>
  <c r="AE54" i="2"/>
  <c r="AE51" i="2"/>
  <c r="AE50" i="2"/>
  <c r="AC54" i="2"/>
  <c r="AC51" i="2"/>
  <c r="AC50" i="2"/>
  <c r="Z50" i="2"/>
  <c r="Z54" i="2"/>
  <c r="Z51" i="2"/>
  <c r="G17" i="2"/>
  <c r="P15" i="2"/>
  <c r="M15" i="2"/>
  <c r="I15" i="2"/>
  <c r="E15" i="2"/>
  <c r="P12" i="2" l="1"/>
  <c r="I8" i="2" l="1"/>
  <c r="K8" i="2"/>
  <c r="E8" i="2"/>
  <c r="P11" i="2" l="1"/>
  <c r="P10" i="2"/>
  <c r="I10" i="2"/>
  <c r="X27" i="3" l="1"/>
  <c r="AF27" i="3" s="1"/>
  <c r="AJ27" i="3" l="1"/>
</calcChain>
</file>

<file path=xl/sharedStrings.xml><?xml version="1.0" encoding="utf-8"?>
<sst xmlns="http://schemas.openxmlformats.org/spreadsheetml/2006/main" count="463" uniqueCount="339">
  <si>
    <t>係</t>
    <rPh sb="0" eb="1">
      <t>カカリ</t>
    </rPh>
    <phoneticPr fontId="1"/>
  </si>
  <si>
    <t>申請者又は代理人</t>
    <rPh sb="0" eb="3">
      <t>シンセイシャ</t>
    </rPh>
    <rPh sb="3" eb="4">
      <t>マタ</t>
    </rPh>
    <rPh sb="5" eb="8">
      <t>ダイリニン</t>
    </rPh>
    <phoneticPr fontId="1"/>
  </si>
  <si>
    <t>（</t>
    <phoneticPr fontId="1"/>
  </si>
  <si>
    <t>）</t>
    <phoneticPr fontId="1"/>
  </si>
  <si>
    <t>丁目</t>
    <rPh sb="0" eb="2">
      <t>チョウメ</t>
    </rPh>
    <phoneticPr fontId="1"/>
  </si>
  <si>
    <t>番</t>
    <rPh sb="0" eb="1">
      <t>バン</t>
    </rPh>
    <phoneticPr fontId="1"/>
  </si>
  <si>
    <t>番地</t>
    <rPh sb="0" eb="2">
      <t>バンチ</t>
    </rPh>
    <phoneticPr fontId="1"/>
  </si>
  <si>
    <t>・</t>
    <phoneticPr fontId="1"/>
  </si>
  <si>
    <t>-</t>
    <phoneticPr fontId="1"/>
  </si>
  <si>
    <t>※　この協議書はＡ３で印刷して下さい。</t>
    <rPh sb="4" eb="7">
      <t>キョウギショ</t>
    </rPh>
    <rPh sb="11" eb="13">
      <t>インサツ</t>
    </rPh>
    <rPh sb="15" eb="16">
      <t>クダ</t>
    </rPh>
    <phoneticPr fontId="1"/>
  </si>
  <si>
    <r>
      <t>１日使用水量 20 m</t>
    </r>
    <r>
      <rPr>
        <vertAlign val="superscript"/>
        <sz val="11"/>
        <color theme="1"/>
        <rFont val="ＭＳ Ｐゴシック"/>
        <family val="3"/>
        <charset val="128"/>
        <scheme val="minor"/>
      </rPr>
      <t>3</t>
    </r>
    <r>
      <rPr>
        <sz val="11"/>
        <color theme="1"/>
        <rFont val="ＭＳ Ｐゴシック"/>
        <family val="2"/>
        <charset val="128"/>
        <scheme val="minor"/>
      </rPr>
      <t xml:space="preserve"> 以上の施設（当該工事対象）</t>
    </r>
    <rPh sb="1" eb="2">
      <t>ニチ</t>
    </rPh>
    <rPh sb="2" eb="6">
      <t>シヨウスイリョウ</t>
    </rPh>
    <rPh sb="13" eb="15">
      <t>イジョウ</t>
    </rPh>
    <rPh sb="16" eb="18">
      <t>シセツ</t>
    </rPh>
    <rPh sb="19" eb="23">
      <t>トウガイコウジ</t>
    </rPh>
    <rPh sb="23" eb="25">
      <t>タイショウ</t>
    </rPh>
    <phoneticPr fontId="1"/>
  </si>
  <si>
    <t>大規模協議番号（</t>
    <rPh sb="0" eb="7">
      <t>ダイキボキョウギバンゴウ</t>
    </rPh>
    <phoneticPr fontId="1"/>
  </si>
  <si>
    <t>給排水</t>
    <rPh sb="0" eb="1">
      <t>キュウ</t>
    </rPh>
    <rPh sb="1" eb="3">
      <t>ハイスイ</t>
    </rPh>
    <phoneticPr fontId="1"/>
  </si>
  <si>
    <t>設備課長</t>
    <rPh sb="0" eb="4">
      <t>セツビカチョウ</t>
    </rPh>
    <phoneticPr fontId="1"/>
  </si>
  <si>
    <t>申請場所</t>
    <rPh sb="0" eb="4">
      <t>シンセイバショ</t>
    </rPh>
    <phoneticPr fontId="1"/>
  </si>
  <si>
    <t>年</t>
    <rPh sb="0" eb="1">
      <t>ネン</t>
    </rPh>
    <phoneticPr fontId="1"/>
  </si>
  <si>
    <t>日</t>
    <rPh sb="0" eb="1">
      <t>ニチ</t>
    </rPh>
    <phoneticPr fontId="1"/>
  </si>
  <si>
    <t>月</t>
    <rPh sb="0" eb="1">
      <t>ガツ</t>
    </rPh>
    <phoneticPr fontId="1"/>
  </si>
  <si>
    <t>南部</t>
    <rPh sb="0" eb="2">
      <t>ナンブ</t>
    </rPh>
    <phoneticPr fontId="1"/>
  </si>
  <si>
    <t>北部</t>
    <rPh sb="0" eb="2">
      <t>ホクブ</t>
    </rPh>
    <phoneticPr fontId="1"/>
  </si>
  <si>
    <t>町</t>
    <rPh sb="0" eb="1">
      <t>マチ</t>
    </rPh>
    <phoneticPr fontId="1"/>
  </si>
  <si>
    <t>鹿児島市</t>
    <rPh sb="0" eb="4">
      <t>カゴシマシ</t>
    </rPh>
    <phoneticPr fontId="1"/>
  </si>
  <si>
    <t>号</t>
    <rPh sb="0" eb="1">
      <t>ゴウ</t>
    </rPh>
    <phoneticPr fontId="1"/>
  </si>
  <si>
    <t>連絡先</t>
    <rPh sb="0" eb="3">
      <t>レンラクサキ</t>
    </rPh>
    <phoneticPr fontId="1"/>
  </si>
  <si>
    <t>審査係</t>
    <rPh sb="0" eb="3">
      <t>シンサカカリ</t>
    </rPh>
    <phoneticPr fontId="1"/>
  </si>
  <si>
    <t>申請者氏名</t>
    <rPh sb="0" eb="5">
      <t>シンセイシャシメイ</t>
    </rPh>
    <phoneticPr fontId="1"/>
  </si>
  <si>
    <t>自然流下式</t>
    <rPh sb="0" eb="4">
      <t>シゼンリュウカ</t>
    </rPh>
    <rPh sb="4" eb="5">
      <t>シキ</t>
    </rPh>
    <phoneticPr fontId="1"/>
  </si>
  <si>
    <t>・</t>
    <phoneticPr fontId="1"/>
  </si>
  <si>
    <t>機械排水式</t>
    <rPh sb="0" eb="5">
      <t>キカイハイスイシキ</t>
    </rPh>
    <phoneticPr fontId="1"/>
  </si>
  <si>
    <t>造</t>
    <rPh sb="0" eb="1">
      <t>ゾウ</t>
    </rPh>
    <phoneticPr fontId="1"/>
  </si>
  <si>
    <t>階建て（地上</t>
    <rPh sb="0" eb="1">
      <t>カイ</t>
    </rPh>
    <rPh sb="1" eb="2">
      <t>ダ</t>
    </rPh>
    <rPh sb="4" eb="6">
      <t>チジョウ</t>
    </rPh>
    <phoneticPr fontId="1"/>
  </si>
  <si>
    <t>階・地下</t>
    <rPh sb="0" eb="1">
      <t>カイ</t>
    </rPh>
    <rPh sb="2" eb="4">
      <t>チカ</t>
    </rPh>
    <phoneticPr fontId="1"/>
  </si>
  <si>
    <t>屋号：</t>
    <rPh sb="0" eb="2">
      <t>ヤゴウ</t>
    </rPh>
    <phoneticPr fontId="1"/>
  </si>
  <si>
    <t>構造物概要</t>
    <rPh sb="0" eb="3">
      <t>コウゾウブツ</t>
    </rPh>
    <rPh sb="3" eb="5">
      <t>ガイヨウ</t>
    </rPh>
    <phoneticPr fontId="1"/>
  </si>
  <si>
    <t>給水方式</t>
    <rPh sb="0" eb="4">
      <t>キュウスイホウシキ</t>
    </rPh>
    <phoneticPr fontId="1"/>
  </si>
  <si>
    <t>メーター口径</t>
    <rPh sb="4" eb="6">
      <t>コウケイ</t>
    </rPh>
    <phoneticPr fontId="1"/>
  </si>
  <si>
    <t>井戸水</t>
    <rPh sb="0" eb="3">
      <t>イドスイ</t>
    </rPh>
    <phoneticPr fontId="1"/>
  </si>
  <si>
    <t>その他</t>
    <rPh sb="2" eb="3">
      <t>タ</t>
    </rPh>
    <phoneticPr fontId="1"/>
  </si>
  <si>
    <t>温泉水</t>
    <rPh sb="0" eb="3">
      <t>オンセンスイ</t>
    </rPh>
    <phoneticPr fontId="1"/>
  </si>
  <si>
    <t>給水量</t>
    <rPh sb="0" eb="3">
      <t>キュウスイリョウ</t>
    </rPh>
    <phoneticPr fontId="1"/>
  </si>
  <si>
    <t>給水引込管口径</t>
    <rPh sb="0" eb="5">
      <t>キュウスイヒキコミカン</t>
    </rPh>
    <rPh sb="5" eb="7">
      <t>コウケイ</t>
    </rPh>
    <phoneticPr fontId="1"/>
  </si>
  <si>
    <t>排水管口径</t>
    <rPh sb="0" eb="3">
      <t>ハイスイカン</t>
    </rPh>
    <rPh sb="3" eb="5">
      <t>コウケイ</t>
    </rPh>
    <phoneticPr fontId="1"/>
  </si>
  <si>
    <t>配水本管</t>
    <rPh sb="0" eb="4">
      <t>ハイスイホンカン</t>
    </rPh>
    <phoneticPr fontId="1"/>
  </si>
  <si>
    <t>給水
引込管</t>
    <rPh sb="0" eb="2">
      <t>キュウスイ</t>
    </rPh>
    <rPh sb="3" eb="6">
      <t>ヒキコミカン</t>
    </rPh>
    <phoneticPr fontId="1"/>
  </si>
  <si>
    <t>排水本管</t>
    <rPh sb="0" eb="2">
      <t>ハイスイ</t>
    </rPh>
    <rPh sb="2" eb="4">
      <t>ホンカン</t>
    </rPh>
    <phoneticPr fontId="1"/>
  </si>
  <si>
    <t>取付管</t>
    <rPh sb="0" eb="3">
      <t>トリツケカン</t>
    </rPh>
    <phoneticPr fontId="1"/>
  </si>
  <si>
    <t>管種：</t>
    <rPh sb="0" eb="2">
      <t>カンシュ</t>
    </rPh>
    <phoneticPr fontId="1"/>
  </si>
  <si>
    <t>口径：</t>
    <rPh sb="0" eb="2">
      <t>コウケイ</t>
    </rPh>
    <phoneticPr fontId="1"/>
  </si>
  <si>
    <t>業態別使用水量</t>
    <rPh sb="0" eb="3">
      <t>ギョウタイベツ</t>
    </rPh>
    <rPh sb="3" eb="7">
      <t>シヨウスイリョウ</t>
    </rPh>
    <phoneticPr fontId="1"/>
  </si>
  <si>
    <t>除外施設等</t>
    <rPh sb="0" eb="4">
      <t>ジョガイシセツ</t>
    </rPh>
    <rPh sb="4" eb="5">
      <t>トウ</t>
    </rPh>
    <phoneticPr fontId="1"/>
  </si>
  <si>
    <t>特定施設については水質係と協議が必要</t>
    <rPh sb="0" eb="4">
      <t>トクテイシセツ</t>
    </rPh>
    <rPh sb="9" eb="12">
      <t>スイシツカカリ</t>
    </rPh>
    <rPh sb="13" eb="15">
      <t>キョウギ</t>
    </rPh>
    <rPh sb="16" eb="18">
      <t>ヒツヨウ</t>
    </rPh>
    <phoneticPr fontId="1"/>
  </si>
  <si>
    <t>検水桝</t>
    <rPh sb="0" eb="3">
      <t>ケンスイマス</t>
    </rPh>
    <phoneticPr fontId="1"/>
  </si>
  <si>
    <t>グリーストラップ</t>
    <phoneticPr fontId="1"/>
  </si>
  <si>
    <t>給水戸数</t>
    <rPh sb="0" eb="4">
      <t>キュウスイコスウ</t>
    </rPh>
    <phoneticPr fontId="1"/>
  </si>
  <si>
    <t>雨排水</t>
    <rPh sb="0" eb="1">
      <t>アメ</t>
    </rPh>
    <rPh sb="1" eb="3">
      <t>ハイスイ</t>
    </rPh>
    <phoneticPr fontId="1"/>
  </si>
  <si>
    <t>深さ 15 cm 以上の泥だめ設置</t>
    <rPh sb="0" eb="1">
      <t>フカ</t>
    </rPh>
    <rPh sb="9" eb="11">
      <t>イジョウ</t>
    </rPh>
    <rPh sb="12" eb="13">
      <t>ドロ</t>
    </rPh>
    <rPh sb="15" eb="17">
      <t>セッチ</t>
    </rPh>
    <phoneticPr fontId="1"/>
  </si>
  <si>
    <t>浸透式</t>
    <rPh sb="0" eb="3">
      <t>シントウシキ</t>
    </rPh>
    <phoneticPr fontId="1"/>
  </si>
  <si>
    <t>増圧装置</t>
    <rPh sb="0" eb="4">
      <t>ゾウアツソウチ</t>
    </rPh>
    <phoneticPr fontId="1"/>
  </si>
  <si>
    <t>メーカー名：</t>
    <rPh sb="4" eb="5">
      <t>メイ</t>
    </rPh>
    <phoneticPr fontId="1"/>
  </si>
  <si>
    <t>ポンプ口径：</t>
    <rPh sb="3" eb="5">
      <t>コウケイ</t>
    </rPh>
    <phoneticPr fontId="1"/>
  </si>
  <si>
    <t>ポンプ全揚程：</t>
    <rPh sb="3" eb="6">
      <t>ゼンヨウテイ</t>
    </rPh>
    <phoneticPr fontId="1"/>
  </si>
  <si>
    <t>m，</t>
    <phoneticPr fontId="1"/>
  </si>
  <si>
    <t>，</t>
    <phoneticPr fontId="1"/>
  </si>
  <si>
    <t>型式名：</t>
    <rPh sb="0" eb="3">
      <t>カタシキメイ</t>
    </rPh>
    <phoneticPr fontId="1"/>
  </si>
  <si>
    <t>最大給水量：</t>
    <rPh sb="0" eb="5">
      <t>サイダイキュウスイリョウ</t>
    </rPh>
    <phoneticPr fontId="1"/>
  </si>
  <si>
    <t>設計必要揚程：</t>
    <rPh sb="0" eb="2">
      <t>セッケイ</t>
    </rPh>
    <rPh sb="2" eb="4">
      <t>ヒツヨウ</t>
    </rPh>
    <rPh sb="4" eb="6">
      <t>ヨウテイ</t>
    </rPh>
    <phoneticPr fontId="1"/>
  </si>
  <si>
    <t>L/分</t>
    <rPh sb="2" eb="3">
      <t>フン</t>
    </rPh>
    <phoneticPr fontId="1"/>
  </si>
  <si>
    <t>m</t>
    <phoneticPr fontId="1"/>
  </si>
  <si>
    <t>受水槽容量</t>
    <rPh sb="0" eb="3">
      <t>ジュスイソウ</t>
    </rPh>
    <rPh sb="3" eb="5">
      <t>ヨウリョウ</t>
    </rPh>
    <phoneticPr fontId="1"/>
  </si>
  <si>
    <t>容量：</t>
    <rPh sb="0" eb="2">
      <t>ヨウリョウ</t>
    </rPh>
    <phoneticPr fontId="1"/>
  </si>
  <si>
    <t>水撃防止器：</t>
    <rPh sb="0" eb="5">
      <t>スイゲキボウシキ</t>
    </rPh>
    <phoneticPr fontId="1"/>
  </si>
  <si>
    <t>定水位弁：</t>
    <rPh sb="0" eb="4">
      <t>テイスイイベン</t>
    </rPh>
    <phoneticPr fontId="1"/>
  </si>
  <si>
    <t>流量調整弁：</t>
    <rPh sb="0" eb="5">
      <t>リュウリョウチョウセイベン</t>
    </rPh>
    <phoneticPr fontId="1"/>
  </si>
  <si>
    <t>定流量弁：</t>
    <rPh sb="0" eb="4">
      <t>テイリュウリョウベン</t>
    </rPh>
    <phoneticPr fontId="1"/>
  </si>
  <si>
    <t>有効容量：</t>
    <rPh sb="0" eb="4">
      <t>ユウコウヨウリョウ</t>
    </rPh>
    <phoneticPr fontId="1"/>
  </si>
  <si>
    <r>
      <t>m</t>
    </r>
    <r>
      <rPr>
        <vertAlign val="superscript"/>
        <sz val="11"/>
        <color theme="1"/>
        <rFont val="ＭＳ Ｐゴシック"/>
        <family val="3"/>
        <charset val="128"/>
        <scheme val="minor"/>
      </rPr>
      <t>3</t>
    </r>
    <r>
      <rPr>
        <sz val="11"/>
        <color theme="1"/>
        <rFont val="ＭＳ Ｐゴシック"/>
        <family val="2"/>
        <charset val="128"/>
        <scheme val="minor"/>
      </rPr>
      <t>，</t>
    </r>
    <phoneticPr fontId="1"/>
  </si>
  <si>
    <r>
      <t>m</t>
    </r>
    <r>
      <rPr>
        <vertAlign val="superscript"/>
        <sz val="11"/>
        <color theme="1"/>
        <rFont val="ＭＳ Ｐゴシック"/>
        <family val="3"/>
        <charset val="128"/>
        <scheme val="minor"/>
      </rPr>
      <t>3</t>
    </r>
    <phoneticPr fontId="1"/>
  </si>
  <si>
    <t>消火水槽等</t>
    <rPh sb="0" eb="4">
      <t>ショウカスイソウ</t>
    </rPh>
    <rPh sb="4" eb="5">
      <t>トウ</t>
    </rPh>
    <phoneticPr fontId="1"/>
  </si>
  <si>
    <t>高置水槽容量</t>
    <rPh sb="0" eb="4">
      <t>コウチスイソウ</t>
    </rPh>
    <rPh sb="4" eb="6">
      <t>ヨウリョウ</t>
    </rPh>
    <phoneticPr fontId="1"/>
  </si>
  <si>
    <r>
      <t>m</t>
    </r>
    <r>
      <rPr>
        <vertAlign val="superscript"/>
        <sz val="11"/>
        <color theme="1"/>
        <rFont val="ＭＳ Ｐゴシック"/>
        <family val="3"/>
        <charset val="128"/>
        <scheme val="minor"/>
      </rPr>
      <t>3</t>
    </r>
    <r>
      <rPr>
        <sz val="11"/>
        <color theme="1"/>
        <rFont val="ＭＳ Ｐゴシック"/>
        <family val="2"/>
        <charset val="128"/>
        <scheme val="minor"/>
      </rPr>
      <t>（</t>
    </r>
    <phoneticPr fontId="1"/>
  </si>
  <si>
    <t>消火水槽</t>
    <rPh sb="0" eb="4">
      <t>ショウカスイソウ</t>
    </rPh>
    <phoneticPr fontId="1"/>
  </si>
  <si>
    <t>・</t>
    <phoneticPr fontId="1"/>
  </si>
  <si>
    <t>連結式SP水槽</t>
    <rPh sb="0" eb="3">
      <t>レンケツシキ</t>
    </rPh>
    <rPh sb="5" eb="7">
      <t>スイソウ</t>
    </rPh>
    <phoneticPr fontId="1"/>
  </si>
  <si>
    <t>消火呼水槽</t>
    <rPh sb="0" eb="2">
      <t>ショウカ</t>
    </rPh>
    <rPh sb="2" eb="3">
      <t>ヨ</t>
    </rPh>
    <rPh sb="3" eb="5">
      <t>スイソウ</t>
    </rPh>
    <phoneticPr fontId="1"/>
  </si>
  <si>
    <t>）</t>
    <phoneticPr fontId="1"/>
  </si>
  <si>
    <t>地下水槽への給水は間接給水とする。</t>
    <rPh sb="0" eb="4">
      <t>チカスイソウ</t>
    </rPh>
    <rPh sb="6" eb="8">
      <t>キュウスイ</t>
    </rPh>
    <rPh sb="9" eb="13">
      <t>カンセツキュウスイ</t>
    </rPh>
    <phoneticPr fontId="1"/>
  </si>
  <si>
    <t>ごみ置き場の排水は汚水管に接続する</t>
    <rPh sb="2" eb="3">
      <t>オ</t>
    </rPh>
    <rPh sb="4" eb="5">
      <t>バ</t>
    </rPh>
    <rPh sb="6" eb="8">
      <t>ハイスイ</t>
    </rPh>
    <rPh sb="9" eb="12">
      <t>オスイカン</t>
    </rPh>
    <rPh sb="13" eb="15">
      <t>セツゾク</t>
    </rPh>
    <phoneticPr fontId="1"/>
  </si>
  <si>
    <t>その他</t>
    <rPh sb="2" eb="3">
      <t>タ</t>
    </rPh>
    <phoneticPr fontId="1"/>
  </si>
  <si>
    <t>申請予定日：</t>
    <rPh sb="0" eb="5">
      <t>シンセイヨテイビ</t>
    </rPh>
    <phoneticPr fontId="1"/>
  </si>
  <si>
    <t>着工予定日：</t>
    <rPh sb="0" eb="5">
      <t>チャッコウヨテイビ</t>
    </rPh>
    <phoneticPr fontId="1"/>
  </si>
  <si>
    <t>完成予定日：</t>
    <rPh sb="0" eb="5">
      <t>カンセイヨテイビ</t>
    </rPh>
    <phoneticPr fontId="1"/>
  </si>
  <si>
    <t>工期</t>
    <rPh sb="0" eb="2">
      <t>コウキ</t>
    </rPh>
    <phoneticPr fontId="1"/>
  </si>
  <si>
    <t>各戸メーター・遠隔指示メーター：</t>
    <rPh sb="0" eb="2">
      <t>カッコ</t>
    </rPh>
    <rPh sb="7" eb="9">
      <t>エンカク</t>
    </rPh>
    <rPh sb="9" eb="11">
      <t>シジ</t>
    </rPh>
    <phoneticPr fontId="1"/>
  </si>
  <si>
    <t>検針方式：</t>
    <rPh sb="0" eb="4">
      <t>ケンシンホウシキ</t>
    </rPh>
    <phoneticPr fontId="1"/>
  </si>
  <si>
    <t>減圧式逆流防止器：</t>
    <rPh sb="0" eb="3">
      <t>ゲンアツシキ</t>
    </rPh>
    <rPh sb="3" eb="5">
      <t>ギャクリュウ</t>
    </rPh>
    <rPh sb="5" eb="7">
      <t>ボウシ</t>
    </rPh>
    <rPh sb="7" eb="8">
      <t>キ</t>
    </rPh>
    <phoneticPr fontId="1"/>
  </si>
  <si>
    <t>不要な給水引込管は撤去：</t>
    <rPh sb="0" eb="2">
      <t>フヨウ</t>
    </rPh>
    <rPh sb="3" eb="8">
      <t>キュウスイヒキコミカン</t>
    </rPh>
    <rPh sb="9" eb="11">
      <t>テッキョ</t>
    </rPh>
    <phoneticPr fontId="1"/>
  </si>
  <si>
    <t>水道水以外の水源：</t>
    <rPh sb="0" eb="5">
      <t>スイドウスイイガイ</t>
    </rPh>
    <rPh sb="6" eb="8">
      <t>スイゲン</t>
    </rPh>
    <phoneticPr fontId="1"/>
  </si>
  <si>
    <t>未定</t>
    <rPh sb="0" eb="2">
      <t>ミテイ</t>
    </rPh>
    <phoneticPr fontId="1"/>
  </si>
  <si>
    <t>・</t>
    <phoneticPr fontId="1"/>
  </si>
  <si>
    <t>普通式</t>
    <rPh sb="0" eb="3">
      <t>フツウシキ</t>
    </rPh>
    <phoneticPr fontId="1"/>
  </si>
  <si>
    <t>遠隔式</t>
    <rPh sb="0" eb="3">
      <t>エンカクシキ</t>
    </rPh>
    <phoneticPr fontId="1"/>
  </si>
  <si>
    <t>一括式</t>
    <rPh sb="0" eb="3">
      <t>イッカツシキ</t>
    </rPh>
    <phoneticPr fontId="1"/>
  </si>
  <si>
    <t>無</t>
    <rPh sb="0" eb="1">
      <t>ナ</t>
    </rPh>
    <phoneticPr fontId="1"/>
  </si>
  <si>
    <t>・</t>
    <phoneticPr fontId="1"/>
  </si>
  <si>
    <t>有</t>
    <rPh sb="0" eb="1">
      <t>ア</t>
    </rPh>
    <phoneticPr fontId="1"/>
  </si>
  <si>
    <t>（</t>
    <phoneticPr fontId="1"/>
  </si>
  <si>
    <t>個）</t>
    <rPh sb="0" eb="1">
      <t>コ</t>
    </rPh>
    <phoneticPr fontId="1"/>
  </si>
  <si>
    <t>メーターバイパスユニット：</t>
    <phoneticPr fontId="1"/>
  </si>
  <si>
    <t>）</t>
    <phoneticPr fontId="1"/>
  </si>
  <si>
    <t>ヶ所）</t>
    <rPh sb="1" eb="2">
      <t>ショ</t>
    </rPh>
    <phoneticPr fontId="1"/>
  </si>
  <si>
    <t>大規模給水負担金協議</t>
    <rPh sb="0" eb="3">
      <t>ダイキボ</t>
    </rPh>
    <rPh sb="3" eb="10">
      <t>キュウスイフタンキンキョウギ</t>
    </rPh>
    <phoneticPr fontId="1"/>
  </si>
  <si>
    <t>（</t>
    <phoneticPr fontId="1"/>
  </si>
  <si>
    <t>要</t>
    <rPh sb="0" eb="1">
      <t>ヨウ</t>
    </rPh>
    <phoneticPr fontId="1"/>
  </si>
  <si>
    <t>不要</t>
    <rPh sb="0" eb="2">
      <t>フヨウ</t>
    </rPh>
    <phoneticPr fontId="1"/>
  </si>
  <si>
    <t>給水管は，水道法に基づく新基準適合品（認証品）を使用のこと</t>
    <rPh sb="0" eb="3">
      <t>キュウスイカン</t>
    </rPh>
    <rPh sb="5" eb="8">
      <t>スイドウホウ</t>
    </rPh>
    <rPh sb="9" eb="10">
      <t>モト</t>
    </rPh>
    <rPh sb="12" eb="15">
      <t>シンキジュン</t>
    </rPh>
    <rPh sb="15" eb="18">
      <t>テキゴウヒン</t>
    </rPh>
    <rPh sb="19" eb="22">
      <t>ニンショウヒン</t>
    </rPh>
    <rPh sb="24" eb="26">
      <t>シヨウ</t>
    </rPh>
    <phoneticPr fontId="1"/>
  </si>
  <si>
    <t>給水負担金は，給水条例による</t>
    <rPh sb="0" eb="5">
      <t>キュウスイフタンキン</t>
    </rPh>
    <rPh sb="7" eb="11">
      <t>キュウスイジョウレイ</t>
    </rPh>
    <phoneticPr fontId="1"/>
  </si>
  <si>
    <t>付帯条件等</t>
    <rPh sb="0" eb="5">
      <t>フタイジョウケントウ</t>
    </rPh>
    <phoneticPr fontId="1"/>
  </si>
  <si>
    <t>備考</t>
    <rPh sb="0" eb="2">
      <t>ビコウ</t>
    </rPh>
    <phoneticPr fontId="1"/>
  </si>
  <si>
    <t>（</t>
    <phoneticPr fontId="1"/>
  </si>
  <si>
    <t>　</t>
    <phoneticPr fontId="1"/>
  </si>
  <si>
    <t>ループ</t>
    <phoneticPr fontId="1"/>
  </si>
  <si>
    <t>伸頂</t>
    <rPh sb="0" eb="1">
      <t>シン</t>
    </rPh>
    <rPh sb="1" eb="2">
      <t>チョウ</t>
    </rPh>
    <phoneticPr fontId="1"/>
  </si>
  <si>
    <t>年</t>
    <rPh sb="0" eb="1">
      <t>ネン</t>
    </rPh>
    <phoneticPr fontId="1"/>
  </si>
  <si>
    <t>日</t>
    <rPh sb="0" eb="1">
      <t>ニチ</t>
    </rPh>
    <phoneticPr fontId="1"/>
  </si>
  <si>
    <r>
      <t>排除汚水量が 50 m</t>
    </r>
    <r>
      <rPr>
        <vertAlign val="superscript"/>
        <sz val="11"/>
        <color theme="1"/>
        <rFont val="ＭＳ Ｐゴシック"/>
        <family val="3"/>
        <charset val="128"/>
        <scheme val="minor"/>
      </rPr>
      <t>3</t>
    </r>
    <r>
      <rPr>
        <sz val="11"/>
        <color theme="1"/>
        <rFont val="ＭＳ Ｐゴシック"/>
        <family val="2"/>
        <charset val="128"/>
        <scheme val="minor"/>
      </rPr>
      <t xml:space="preserve"> を超える場合は使用開始届出書を提出すること</t>
    </r>
    <rPh sb="0" eb="5">
      <t>ハイジョオスイリョウ</t>
    </rPh>
    <rPh sb="14" eb="15">
      <t>コ</t>
    </rPh>
    <rPh sb="17" eb="19">
      <t>バアイ</t>
    </rPh>
    <rPh sb="20" eb="27">
      <t>シヨウカイシトドケデショ</t>
    </rPh>
    <rPh sb="28" eb="30">
      <t>テイシュツ</t>
    </rPh>
    <phoneticPr fontId="1"/>
  </si>
  <si>
    <t>月</t>
    <rPh sb="0" eb="1">
      <t>ガツ</t>
    </rPh>
    <phoneticPr fontId="1"/>
  </si>
  <si>
    <t>審査係長</t>
    <rPh sb="0" eb="2">
      <t>シンサ</t>
    </rPh>
    <rPh sb="2" eb="4">
      <t>カカリチョウ</t>
    </rPh>
    <phoneticPr fontId="1"/>
  </si>
  <si>
    <t>南部・北部</t>
    <rPh sb="0" eb="1">
      <t>ミナミ</t>
    </rPh>
    <rPh sb="1" eb="2">
      <t>ブ</t>
    </rPh>
    <rPh sb="3" eb="4">
      <t>キタ</t>
    </rPh>
    <rPh sb="4" eb="5">
      <t>ブ</t>
    </rPh>
    <phoneticPr fontId="1"/>
  </si>
  <si>
    <t>排除方式及び
１日排除汚水量</t>
    <rPh sb="0" eb="2">
      <t>ハイジョ</t>
    </rPh>
    <rPh sb="2" eb="4">
      <t>ホウシキ</t>
    </rPh>
    <rPh sb="4" eb="5">
      <t>オヨ</t>
    </rPh>
    <rPh sb="9" eb="10">
      <t>ニチ</t>
    </rPh>
    <rPh sb="10" eb="12">
      <t>ハイジョ</t>
    </rPh>
    <rPh sb="12" eb="14">
      <t>オスイ</t>
    </rPh>
    <rPh sb="14" eb="15">
      <t>リョウ</t>
    </rPh>
    <phoneticPr fontId="1"/>
  </si>
  <si>
    <t>市水以外の
排水量</t>
    <rPh sb="0" eb="4">
      <t>シスイイガイ</t>
    </rPh>
    <rPh sb="6" eb="9">
      <t>ハイスイリョウ</t>
    </rPh>
    <phoneticPr fontId="1"/>
  </si>
  <si>
    <t>：</t>
    <phoneticPr fontId="1"/>
  </si>
  <si>
    <t>：</t>
    <phoneticPr fontId="1"/>
  </si>
  <si>
    <t>不要な取付管は撤去</t>
    <rPh sb="0" eb="2">
      <t>フヨウ</t>
    </rPh>
    <rPh sb="3" eb="6">
      <t>トリツケカン</t>
    </rPh>
    <rPh sb="7" eb="9">
      <t>テッキョ</t>
    </rPh>
    <phoneticPr fontId="1"/>
  </si>
  <si>
    <t>間接排水の必要な器具</t>
    <rPh sb="0" eb="4">
      <t>カンセツハイスイ</t>
    </rPh>
    <rPh sb="5" eb="7">
      <t>ヒツヨウ</t>
    </rPh>
    <rPh sb="8" eb="10">
      <t>キグ</t>
    </rPh>
    <phoneticPr fontId="1"/>
  </si>
  <si>
    <t>直放</t>
    <rPh sb="0" eb="1">
      <t>チョク</t>
    </rPh>
    <rPh sb="1" eb="2">
      <t>ホウ</t>
    </rPh>
    <phoneticPr fontId="1"/>
  </si>
  <si>
    <t>通気方式</t>
    <rPh sb="0" eb="4">
      <t>ツウキホウシキ</t>
    </rPh>
    <phoneticPr fontId="1"/>
  </si>
  <si>
    <t>汚水槽　・　排水槽</t>
    <rPh sb="0" eb="3">
      <t>オスイソウ</t>
    </rPh>
    <rPh sb="6" eb="9">
      <t>ハイスイソウ</t>
    </rPh>
    <phoneticPr fontId="1"/>
  </si>
  <si>
    <t>書</t>
    <rPh sb="0" eb="1">
      <t>ショ</t>
    </rPh>
    <phoneticPr fontId="1"/>
  </si>
  <si>
    <t>相談</t>
    <rPh sb="0" eb="2">
      <t>ソウダン</t>
    </rPh>
    <phoneticPr fontId="1"/>
  </si>
  <si>
    <t>・</t>
    <phoneticPr fontId="1"/>
  </si>
  <si>
    <t>協議</t>
    <rPh sb="0" eb="2">
      <t>キョウギ</t>
    </rPh>
    <phoneticPr fontId="1"/>
  </si>
  <si>
    <t>階）</t>
    <phoneticPr fontId="1"/>
  </si>
  <si>
    <t>※　選択肢になっている箇所は、枠線で囲んでください。</t>
    <rPh sb="2" eb="5">
      <t>センタクシ</t>
    </rPh>
    <rPh sb="11" eb="13">
      <t>カショ</t>
    </rPh>
    <rPh sb="15" eb="17">
      <t>ワクセン</t>
    </rPh>
    <rPh sb="18" eb="19">
      <t>カコ</t>
    </rPh>
    <phoneticPr fontId="1"/>
  </si>
  <si>
    <t>大規模給水・排水申込み事前</t>
    <rPh sb="11" eb="13">
      <t>ジゼン</t>
    </rPh>
    <phoneticPr fontId="1"/>
  </si>
  <si>
    <t>相談・協議年月日</t>
    <rPh sb="0" eb="2">
      <t>ソウダン</t>
    </rPh>
    <rPh sb="3" eb="8">
      <t>キョウギネンガッピ</t>
    </rPh>
    <phoneticPr fontId="1"/>
  </si>
  <si>
    <t>相談・協議者</t>
    <rPh sb="0" eb="2">
      <t>ソウダン</t>
    </rPh>
    <rPh sb="3" eb="6">
      <t>キョウギシャ</t>
    </rPh>
    <phoneticPr fontId="1"/>
  </si>
  <si>
    <t>①</t>
    <phoneticPr fontId="1"/>
  </si>
  <si>
    <t>申請者</t>
    <rPh sb="0" eb="3">
      <t>シンセイシャ</t>
    </rPh>
    <phoneticPr fontId="1"/>
  </si>
  <si>
    <t>住所</t>
    <rPh sb="0" eb="2">
      <t>ジュウショ</t>
    </rPh>
    <phoneticPr fontId="1"/>
  </si>
  <si>
    <t>申請者名</t>
    <rPh sb="0" eb="4">
      <t>シンセイシャメイ</t>
    </rPh>
    <phoneticPr fontId="1"/>
  </si>
  <si>
    <t>町</t>
    <rPh sb="0" eb="1">
      <t>チョウ</t>
    </rPh>
    <phoneticPr fontId="1"/>
  </si>
  <si>
    <t>地上</t>
    <rPh sb="0" eb="2">
      <t>チジョウ</t>
    </rPh>
    <phoneticPr fontId="1"/>
  </si>
  <si>
    <t>階</t>
    <rPh sb="0" eb="1">
      <t>カイ</t>
    </rPh>
    <phoneticPr fontId="1"/>
  </si>
  <si>
    <t>地下</t>
    <rPh sb="0" eb="2">
      <t>チカ</t>
    </rPh>
    <phoneticPr fontId="1"/>
  </si>
  <si>
    <t>方式を選択</t>
    <rPh sb="0" eb="2">
      <t>ホウシキ</t>
    </rPh>
    <rPh sb="3" eb="5">
      <t>センタク</t>
    </rPh>
    <phoneticPr fontId="1"/>
  </si>
  <si>
    <t>メーカー名</t>
    <rPh sb="4" eb="5">
      <t>メイ</t>
    </rPh>
    <phoneticPr fontId="1"/>
  </si>
  <si>
    <t>型式</t>
    <rPh sb="0" eb="2">
      <t>カタシキ</t>
    </rPh>
    <phoneticPr fontId="1"/>
  </si>
  <si>
    <t>ポンプ口径</t>
    <rPh sb="3" eb="5">
      <t>コウケイ</t>
    </rPh>
    <phoneticPr fontId="1"/>
  </si>
  <si>
    <t>mm</t>
    <phoneticPr fontId="1"/>
  </si>
  <si>
    <t>最大給水量</t>
    <rPh sb="0" eb="5">
      <t>サイダイキュウスイリョウ</t>
    </rPh>
    <phoneticPr fontId="1"/>
  </si>
  <si>
    <t>L/min.</t>
    <phoneticPr fontId="1"/>
  </si>
  <si>
    <t>ポンプ全揚程</t>
    <rPh sb="3" eb="6">
      <t>ゼンヨウテイ</t>
    </rPh>
    <phoneticPr fontId="1"/>
  </si>
  <si>
    <t>m</t>
    <phoneticPr fontId="1"/>
  </si>
  <si>
    <t>設計計算必要揚程</t>
    <rPh sb="0" eb="4">
      <t>セッケイケイサン</t>
    </rPh>
    <rPh sb="4" eb="6">
      <t>ヒツヨウ</t>
    </rPh>
    <rPh sb="6" eb="8">
      <t>ヨウテイ</t>
    </rPh>
    <phoneticPr fontId="1"/>
  </si>
  <si>
    <t>m</t>
    <phoneticPr fontId="1"/>
  </si>
  <si>
    <t>管種</t>
    <rPh sb="0" eb="2">
      <t>カンシュ</t>
    </rPh>
    <phoneticPr fontId="1"/>
  </si>
  <si>
    <t>口径</t>
    <rPh sb="0" eb="2">
      <t>コウケイ</t>
    </rPh>
    <phoneticPr fontId="1"/>
  </si>
  <si>
    <t>大規模給水・排水申込み事前相談・協議書作成フォーム</t>
    <rPh sb="13" eb="15">
      <t>ソウダン</t>
    </rPh>
    <rPh sb="16" eb="18">
      <t>キョウギ</t>
    </rPh>
    <rPh sb="18" eb="19">
      <t>ショ</t>
    </rPh>
    <rPh sb="19" eb="21">
      <t>サクセイ</t>
    </rPh>
    <phoneticPr fontId="1"/>
  </si>
  <si>
    <t>申請者または代理人</t>
    <rPh sb="0" eb="3">
      <t>シンセイシャ</t>
    </rPh>
    <rPh sb="6" eb="9">
      <t>ダイリニン</t>
    </rPh>
    <phoneticPr fontId="1"/>
  </si>
  <si>
    <t>申請者情報及び建物概要表を作成します。黄色の枠内に各項目を入力またはプルダウンより選択してください。</t>
    <rPh sb="0" eb="3">
      <t>シンセイシャ</t>
    </rPh>
    <rPh sb="3" eb="5">
      <t>ジョウホウ</t>
    </rPh>
    <rPh sb="5" eb="6">
      <t>オヨ</t>
    </rPh>
    <rPh sb="7" eb="9">
      <t>タテモノ</t>
    </rPh>
    <rPh sb="9" eb="11">
      <t>ガイヨウ</t>
    </rPh>
    <rPh sb="11" eb="12">
      <t>ヒョウ</t>
    </rPh>
    <rPh sb="13" eb="15">
      <t>サクセイ</t>
    </rPh>
    <rPh sb="19" eb="21">
      <t>キイロ</t>
    </rPh>
    <rPh sb="22" eb="24">
      <t>ワクナイ</t>
    </rPh>
    <rPh sb="25" eb="28">
      <t>カクコウモク</t>
    </rPh>
    <rPh sb="29" eb="31">
      <t>ニュウリョク</t>
    </rPh>
    <rPh sb="41" eb="43">
      <t>センタク</t>
    </rPh>
    <phoneticPr fontId="1"/>
  </si>
  <si>
    <t>②</t>
    <phoneticPr fontId="1"/>
  </si>
  <si>
    <t>階建て</t>
    <rPh sb="0" eb="1">
      <t>カイ</t>
    </rPh>
    <rPh sb="1" eb="2">
      <t>タ</t>
    </rPh>
    <phoneticPr fontId="1"/>
  </si>
  <si>
    <t>屋号</t>
    <rPh sb="0" eb="2">
      <t>ヤゴウ</t>
    </rPh>
    <phoneticPr fontId="1"/>
  </si>
  <si>
    <t>階数等</t>
    <rPh sb="0" eb="2">
      <t>カイスウ</t>
    </rPh>
    <rPh sb="2" eb="3">
      <t>トウ</t>
    </rPh>
    <phoneticPr fontId="1"/>
  </si>
  <si>
    <t>（</t>
    <phoneticPr fontId="1"/>
  </si>
  <si>
    <t>）</t>
    <phoneticPr fontId="1"/>
  </si>
  <si>
    <t>給水引込管</t>
    <rPh sb="0" eb="5">
      <t>キュウスイヒキコミカン</t>
    </rPh>
    <phoneticPr fontId="1"/>
  </si>
  <si>
    <t>同時使用水量</t>
    <rPh sb="0" eb="6">
      <t>ドウジシヨウスイリョウ</t>
    </rPh>
    <phoneticPr fontId="1"/>
  </si>
  <si>
    <t>１日計画使用水量</t>
    <rPh sb="1" eb="2">
      <t>ニチ</t>
    </rPh>
    <rPh sb="2" eb="4">
      <t>ケイカク</t>
    </rPh>
    <rPh sb="4" eb="8">
      <t>シヨウスイリョウ</t>
    </rPh>
    <phoneticPr fontId="1"/>
  </si>
  <si>
    <t>㎥/日</t>
    <rPh sb="0" eb="3">
      <t>リッポウメートル/ニチ</t>
    </rPh>
    <phoneticPr fontId="1"/>
  </si>
  <si>
    <t>戸</t>
    <rPh sb="0" eb="1">
      <t>コ</t>
    </rPh>
    <phoneticPr fontId="1"/>
  </si>
  <si>
    <t>（給水方式）</t>
    <rPh sb="1" eb="5">
      <t>キュウスイホウシキ</t>
    </rPh>
    <phoneticPr fontId="1"/>
  </si>
  <si>
    <t>直結増圧式給水</t>
    <rPh sb="0" eb="2">
      <t>チョッケツ</t>
    </rPh>
    <rPh sb="2" eb="4">
      <t>ゾウアツ</t>
    </rPh>
    <rPh sb="4" eb="5">
      <t>シキ</t>
    </rPh>
    <rPh sb="5" eb="7">
      <t>キュウスイ</t>
    </rPh>
    <phoneticPr fontId="1"/>
  </si>
  <si>
    <t>既設高置水槽直結増圧式給水</t>
    <phoneticPr fontId="1"/>
  </si>
  <si>
    <t>直結直圧式給水との併用</t>
    <phoneticPr fontId="1"/>
  </si>
  <si>
    <t>受水槽式給水との併用</t>
    <phoneticPr fontId="1"/>
  </si>
  <si>
    <t>その他</t>
    <phoneticPr fontId="1"/>
  </si>
  <si>
    <t>（配水管）</t>
    <rPh sb="1" eb="4">
      <t>ハイスイカン</t>
    </rPh>
    <phoneticPr fontId="1"/>
  </si>
  <si>
    <t>DIP</t>
    <phoneticPr fontId="14"/>
  </si>
  <si>
    <t>DIPE</t>
    <phoneticPr fontId="1"/>
  </si>
  <si>
    <t>SV</t>
    <phoneticPr fontId="14"/>
  </si>
  <si>
    <t>VP</t>
    <phoneticPr fontId="14"/>
  </si>
  <si>
    <t>VH</t>
    <phoneticPr fontId="14"/>
  </si>
  <si>
    <t>PEP</t>
    <phoneticPr fontId="14"/>
  </si>
  <si>
    <t>（引込管）</t>
    <rPh sb="1" eb="4">
      <t>ヒキコミカン</t>
    </rPh>
    <phoneticPr fontId="1"/>
  </si>
  <si>
    <t>PN</t>
    <phoneticPr fontId="1"/>
  </si>
  <si>
    <t>SV</t>
    <phoneticPr fontId="1"/>
  </si>
  <si>
    <t>DIP</t>
    <phoneticPr fontId="1"/>
  </si>
  <si>
    <t>受水槽容量</t>
    <rPh sb="0" eb="5">
      <t>ジュスイソウヨウリョウ</t>
    </rPh>
    <phoneticPr fontId="1"/>
  </si>
  <si>
    <t>容量</t>
    <rPh sb="0" eb="2">
      <t>ヨウリョウ</t>
    </rPh>
    <phoneticPr fontId="1"/>
  </si>
  <si>
    <t>有効容量</t>
    <rPh sb="0" eb="4">
      <t>ユウコウヨウリョウ</t>
    </rPh>
    <phoneticPr fontId="1"/>
  </si>
  <si>
    <t>水撃防止器</t>
    <rPh sb="0" eb="5">
      <t>スイゲキボウシキ</t>
    </rPh>
    <phoneticPr fontId="1"/>
  </si>
  <si>
    <t>定水位弁</t>
    <rPh sb="0" eb="4">
      <t>テイスイイベン</t>
    </rPh>
    <phoneticPr fontId="1"/>
  </si>
  <si>
    <t>流量調整弁</t>
    <rPh sb="0" eb="5">
      <t>リュウリョウチョウセイベン</t>
    </rPh>
    <phoneticPr fontId="1"/>
  </si>
  <si>
    <t>定流量弁</t>
    <rPh sb="0" eb="4">
      <t>テイリュウリョウベン</t>
    </rPh>
    <phoneticPr fontId="1"/>
  </si>
  <si>
    <t>㎥</t>
    <phoneticPr fontId="1"/>
  </si>
  <si>
    <t>L/min</t>
    <phoneticPr fontId="1"/>
  </si>
  <si>
    <t>消火水槽容量</t>
    <rPh sb="0" eb="2">
      <t>ショウカ</t>
    </rPh>
    <rPh sb="2" eb="4">
      <t>スイソウ</t>
    </rPh>
    <rPh sb="4" eb="6">
      <t>ヨウリョウ</t>
    </rPh>
    <phoneticPr fontId="1"/>
  </si>
  <si>
    <t>消化水槽種別</t>
    <rPh sb="0" eb="4">
      <t>ショウカスイソウ</t>
    </rPh>
    <rPh sb="4" eb="6">
      <t>シュベツ</t>
    </rPh>
    <phoneticPr fontId="1"/>
  </si>
  <si>
    <t>（消火水槽）</t>
    <rPh sb="1" eb="3">
      <t>ショウカ</t>
    </rPh>
    <rPh sb="3" eb="5">
      <t>スイソウ</t>
    </rPh>
    <phoneticPr fontId="1"/>
  </si>
  <si>
    <t>消火水槽</t>
    <rPh sb="0" eb="2">
      <t>ショウカ</t>
    </rPh>
    <rPh sb="2" eb="4">
      <t>スイソウ</t>
    </rPh>
    <phoneticPr fontId="1"/>
  </si>
  <si>
    <t>連結式SP水槽</t>
    <rPh sb="0" eb="3">
      <t>レンケツシキ</t>
    </rPh>
    <rPh sb="5" eb="7">
      <t>スイソウ</t>
    </rPh>
    <phoneticPr fontId="1"/>
  </si>
  <si>
    <t>消火呼水槽</t>
    <rPh sb="0" eb="2">
      <t>ショウカ</t>
    </rPh>
    <rPh sb="2" eb="3">
      <t>ヨ</t>
    </rPh>
    <rPh sb="3" eb="5">
      <t>スイソウ</t>
    </rPh>
    <phoneticPr fontId="1"/>
  </si>
  <si>
    <t>補足事項等</t>
    <rPh sb="0" eb="2">
      <t>ホソク</t>
    </rPh>
    <rPh sb="2" eb="4">
      <t>ジコウ</t>
    </rPh>
    <rPh sb="4" eb="5">
      <t>トウ</t>
    </rPh>
    <phoneticPr fontId="1"/>
  </si>
  <si>
    <t>検針方式</t>
    <rPh sb="0" eb="4">
      <t>ケンシンホウシキ</t>
    </rPh>
    <phoneticPr fontId="1"/>
  </si>
  <si>
    <t>メーターバイパスユニット</t>
    <phoneticPr fontId="1"/>
  </si>
  <si>
    <t>減圧式逆流防止器</t>
  </si>
  <si>
    <t>不要な給水引込管は撤去</t>
  </si>
  <si>
    <t>水道水以外の水源</t>
  </si>
  <si>
    <t>（検針方式）</t>
    <rPh sb="1" eb="5">
      <t>ケンシンホウシキ</t>
    </rPh>
    <phoneticPr fontId="1"/>
  </si>
  <si>
    <t>普通式</t>
    <rPh sb="0" eb="3">
      <t>フツウシキ</t>
    </rPh>
    <phoneticPr fontId="1"/>
  </si>
  <si>
    <t>一括式</t>
    <rPh sb="0" eb="3">
      <t>イッカツシキ</t>
    </rPh>
    <phoneticPr fontId="1"/>
  </si>
  <si>
    <t>遠隔式</t>
    <rPh sb="0" eb="3">
      <t>エンカクシキ</t>
    </rPh>
    <phoneticPr fontId="1"/>
  </si>
  <si>
    <t>（選択）</t>
    <rPh sb="1" eb="3">
      <t>センタク</t>
    </rPh>
    <phoneticPr fontId="1"/>
  </si>
  <si>
    <t>有り</t>
    <rPh sb="0" eb="1">
      <t>ア</t>
    </rPh>
    <phoneticPr fontId="1"/>
  </si>
  <si>
    <t>無し</t>
    <rPh sb="0" eb="1">
      <t>ナ</t>
    </rPh>
    <phoneticPr fontId="1"/>
  </si>
  <si>
    <t>各戸メーター</t>
    <rPh sb="0" eb="2">
      <t>カッコ</t>
    </rPh>
    <phoneticPr fontId="1"/>
  </si>
  <si>
    <t>個</t>
    <rPh sb="0" eb="1">
      <t>コ</t>
    </rPh>
    <phoneticPr fontId="1"/>
  </si>
  <si>
    <t>遠隔指示メーター</t>
    <rPh sb="0" eb="4">
      <t>エンカクシジ</t>
    </rPh>
    <phoneticPr fontId="1"/>
  </si>
  <si>
    <t>型式名</t>
    <rPh sb="0" eb="3">
      <t>カタシキメイ</t>
    </rPh>
    <phoneticPr fontId="1"/>
  </si>
  <si>
    <t>水源</t>
    <rPh sb="0" eb="2">
      <t>スイゲン</t>
    </rPh>
    <phoneticPr fontId="1"/>
  </si>
  <si>
    <t>ヶ所</t>
    <rPh sb="1" eb="2">
      <t>ショ</t>
    </rPh>
    <phoneticPr fontId="1"/>
  </si>
  <si>
    <t>排除方式及び
１日排除汚水量</t>
    <rPh sb="0" eb="2">
      <t>ハイジョ</t>
    </rPh>
    <rPh sb="2" eb="4">
      <t>ホウシキ</t>
    </rPh>
    <rPh sb="4" eb="5">
      <t>オヨ</t>
    </rPh>
    <rPh sb="8" eb="9">
      <t>ニチ</t>
    </rPh>
    <rPh sb="9" eb="11">
      <t>ハイジョ</t>
    </rPh>
    <rPh sb="11" eb="13">
      <t>オスイ</t>
    </rPh>
    <rPh sb="13" eb="14">
      <t>リョウ</t>
    </rPh>
    <phoneticPr fontId="1"/>
  </si>
  <si>
    <t>排水方式</t>
    <rPh sb="0" eb="2">
      <t>ハイスイ</t>
    </rPh>
    <rPh sb="2" eb="4">
      <t>ホウシキ</t>
    </rPh>
    <phoneticPr fontId="1"/>
  </si>
  <si>
    <t>１日排除汚水量</t>
    <rPh sb="1" eb="2">
      <t>ニチ</t>
    </rPh>
    <rPh sb="2" eb="7">
      <t>ハイジョオスイリョウ</t>
    </rPh>
    <phoneticPr fontId="1"/>
  </si>
  <si>
    <t>市水以外の排水量</t>
    <rPh sb="0" eb="2">
      <t>シスイ</t>
    </rPh>
    <rPh sb="2" eb="4">
      <t>イガイ</t>
    </rPh>
    <rPh sb="5" eb="8">
      <t>ハイスイリョウ</t>
    </rPh>
    <phoneticPr fontId="1"/>
  </si>
  <si>
    <t>井水</t>
    <rPh sb="0" eb="2">
      <t>イスイ</t>
    </rPh>
    <phoneticPr fontId="1"/>
  </si>
  <si>
    <t>温泉水</t>
    <rPh sb="0" eb="3">
      <t>オンセンスイ</t>
    </rPh>
    <phoneticPr fontId="1"/>
  </si>
  <si>
    <t>その他</t>
    <rPh sb="2" eb="3">
      <t>タ</t>
    </rPh>
    <phoneticPr fontId="1"/>
  </si>
  <si>
    <t>管種</t>
    <rPh sb="0" eb="2">
      <t>カンシュ</t>
    </rPh>
    <phoneticPr fontId="1"/>
  </si>
  <si>
    <t>口径</t>
    <rPh sb="0" eb="2">
      <t>コウケイ</t>
    </rPh>
    <phoneticPr fontId="1"/>
  </si>
  <si>
    <t>（下水処理方式）</t>
    <rPh sb="1" eb="3">
      <t>ゲスイ</t>
    </rPh>
    <rPh sb="3" eb="5">
      <t>ショリ</t>
    </rPh>
    <rPh sb="5" eb="7">
      <t>ホウシキ</t>
    </rPh>
    <phoneticPr fontId="1"/>
  </si>
  <si>
    <t>自然流下式</t>
  </si>
  <si>
    <t>機械排水式</t>
  </si>
  <si>
    <t>雨排水</t>
    <rPh sb="0" eb="3">
      <t>アマハイスイ</t>
    </rPh>
    <phoneticPr fontId="1"/>
  </si>
  <si>
    <t>申請予定日</t>
    <rPh sb="0" eb="4">
      <t>シンセイヨテイ</t>
    </rPh>
    <rPh sb="4" eb="5">
      <t>ビ</t>
    </rPh>
    <phoneticPr fontId="1"/>
  </si>
  <si>
    <t>着工予定日</t>
    <rPh sb="0" eb="5">
      <t>チャッコウヨテイビ</t>
    </rPh>
    <phoneticPr fontId="1"/>
  </si>
  <si>
    <t>完成予定日</t>
    <rPh sb="0" eb="5">
      <t>カンセイヨテイビ</t>
    </rPh>
    <phoneticPr fontId="1"/>
  </si>
  <si>
    <t>※日付を入力してください。例：YYYY/MM/DD</t>
    <rPh sb="1" eb="3">
      <t>ヒヅケ</t>
    </rPh>
    <rPh sb="4" eb="6">
      <t>ニュウリョク</t>
    </rPh>
    <rPh sb="13" eb="14">
      <t>レイ</t>
    </rPh>
    <phoneticPr fontId="1"/>
  </si>
  <si>
    <t>自然流下式と機械排水式の併用</t>
    <rPh sb="4" eb="5">
      <t>シキ</t>
    </rPh>
    <rPh sb="6" eb="8">
      <t>キカイ</t>
    </rPh>
    <rPh sb="8" eb="10">
      <t>ハイスイ</t>
    </rPh>
    <rPh sb="10" eb="11">
      <t>シキ</t>
    </rPh>
    <rPh sb="12" eb="14">
      <t>ヘイヨウ</t>
    </rPh>
    <phoneticPr fontId="1"/>
  </si>
  <si>
    <t>㎥/日</t>
    <rPh sb="0" eb="3">
      <t>リッポウメートル/ニチ</t>
    </rPh>
    <phoneticPr fontId="1"/>
  </si>
  <si>
    <t>グリーストラップ</t>
    <phoneticPr fontId="1"/>
  </si>
  <si>
    <t>検水桝</t>
    <rPh sb="0" eb="2">
      <t>ケンスイ</t>
    </rPh>
    <rPh sb="2" eb="3">
      <t>マス</t>
    </rPh>
    <phoneticPr fontId="1"/>
  </si>
  <si>
    <t>排除方式</t>
    <rPh sb="0" eb="2">
      <t>ハイジョ</t>
    </rPh>
    <rPh sb="2" eb="4">
      <t>ホウシキ</t>
    </rPh>
    <phoneticPr fontId="1"/>
  </si>
  <si>
    <t>（雨排水排除方式）</t>
    <rPh sb="1" eb="4">
      <t>アマハイスイ</t>
    </rPh>
    <rPh sb="4" eb="8">
      <t>ハイジョホウシキ</t>
    </rPh>
    <phoneticPr fontId="1"/>
  </si>
  <si>
    <t>浸透式</t>
  </si>
  <si>
    <t>浸透式</t>
    <rPh sb="0" eb="2">
      <t>シントウ</t>
    </rPh>
    <rPh sb="2" eb="3">
      <t>シキ</t>
    </rPh>
    <phoneticPr fontId="1"/>
  </si>
  <si>
    <t>道路側溝又は水路に接続</t>
    <rPh sb="0" eb="4">
      <t>ドウロソッコウ</t>
    </rPh>
    <rPh sb="4" eb="5">
      <t>マタ</t>
    </rPh>
    <rPh sb="6" eb="8">
      <t>スイロ</t>
    </rPh>
    <rPh sb="9" eb="11">
      <t>セツゾク</t>
    </rPh>
    <phoneticPr fontId="1"/>
  </si>
  <si>
    <t>不要な取付管は撤去</t>
  </si>
  <si>
    <t>間接排水の必要な器具</t>
  </si>
  <si>
    <t>直放</t>
  </si>
  <si>
    <t>通気方式</t>
  </si>
  <si>
    <t>汚水槽　・　排水槽</t>
  </si>
  <si>
    <t>その他</t>
    <rPh sb="2" eb="3">
      <t>ホカ</t>
    </rPh>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</si>
  <si>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</si>
  <si>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</si>
  <si>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②</t>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</si>
  <si>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</si>
  <si>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</si>
  <si>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</si>
  <si>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</si>
  <si>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</si>
  <si>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</si>
  <si>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</si>
  <si>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t>
    <phoneticPr fontId="1"/>
  </si>
  <si>
    <t>付帯条件等</t>
    <rPh sb="0" eb="4">
      <t>フタイジョウケン</t>
    </rPh>
    <rPh sb="4" eb="5">
      <t>トウ</t>
    </rPh>
    <phoneticPr fontId="1"/>
  </si>
  <si>
    <t>大規模給水負担金協議</t>
    <rPh sb="0" eb="8">
      <t>ダイキボキュウスイフタンキン</t>
    </rPh>
    <rPh sb="8" eb="10">
      <t>キョウギ</t>
    </rPh>
    <phoneticPr fontId="1"/>
  </si>
  <si>
    <t>給水に関する相談・協議書を作成します。黄色の枠内に各項目を入力またはプルダウンより選択してください。</t>
    <rPh sb="0" eb="1">
      <t>キュウ</t>
    </rPh>
    <rPh sb="25" eb="28">
      <t>カクコウモク</t>
    </rPh>
    <phoneticPr fontId="1"/>
  </si>
  <si>
    <t>排水に関する相談・協議書を作成します。黄色の枠内に各項目を入力またはプルダウンより選択してください。</t>
    <rPh sb="0" eb="2">
      <t>ハイスイ</t>
    </rPh>
    <rPh sb="3" eb="4">
      <t>カン</t>
    </rPh>
    <rPh sb="6" eb="8">
      <t>ソウダン</t>
    </rPh>
    <rPh sb="9" eb="12">
      <t>キョウギショ</t>
    </rPh>
    <rPh sb="13" eb="15">
      <t>サクセイ</t>
    </rPh>
    <rPh sb="19" eb="21">
      <t>キイロ</t>
    </rPh>
    <rPh sb="22" eb="24">
      <t>ワクナイ</t>
    </rPh>
    <rPh sb="25" eb="28">
      <t>カクコウモク</t>
    </rPh>
    <rPh sb="29" eb="31">
      <t>ニュウリョク</t>
    </rPh>
    <rPh sb="41" eb="43">
      <t>センタク</t>
    </rPh>
    <phoneticPr fontId="1"/>
  </si>
  <si>
    <t>器具名</t>
    <rPh sb="0" eb="3">
      <t>キグメイ</t>
    </rPh>
    <phoneticPr fontId="1"/>
  </si>
  <si>
    <t>（通気方式）</t>
    <rPh sb="1" eb="5">
      <t>ツウキホウシキ</t>
    </rPh>
    <phoneticPr fontId="1"/>
  </si>
  <si>
    <t>ループ</t>
    <phoneticPr fontId="1"/>
  </si>
  <si>
    <t>伸頂</t>
    <rPh sb="0" eb="1">
      <t>ノブ</t>
    </rPh>
    <rPh sb="1" eb="2">
      <t>イタダキ</t>
    </rPh>
    <phoneticPr fontId="1"/>
  </si>
  <si>
    <t>名称</t>
    <rPh sb="0" eb="2">
      <t>メイショウ</t>
    </rPh>
    <phoneticPr fontId="1"/>
  </si>
  <si>
    <t>方式名</t>
    <rPh sb="0" eb="3">
      <t>ホウシキメイ</t>
    </rPh>
    <phoneticPr fontId="1"/>
  </si>
  <si>
    <t>（大規模給水負担金協議）</t>
    <rPh sb="1" eb="6">
      <t>ダイキボキュウスイ</t>
    </rPh>
    <rPh sb="6" eb="9">
      <t>フタンキン</t>
    </rPh>
    <rPh sb="9" eb="11">
      <t>キョウギ</t>
    </rPh>
    <phoneticPr fontId="1"/>
  </si>
  <si>
    <t>要</t>
    <rPh sb="0" eb="1">
      <t>ヨウ</t>
    </rPh>
    <phoneticPr fontId="1"/>
  </si>
  <si>
    <t>不要</t>
    <rPh sb="0" eb="2">
      <t>フヨウ</t>
    </rPh>
    <phoneticPr fontId="1"/>
  </si>
  <si>
    <t>黄色の枠内の各項目を入力またはプルダウンより選択してください。</t>
    <rPh sb="0" eb="2">
      <t>キイロ</t>
    </rPh>
    <rPh sb="3" eb="5">
      <t>ワクナイ</t>
    </rPh>
    <rPh sb="6" eb="7">
      <t>カク</t>
    </rPh>
    <rPh sb="7" eb="9">
      <t>コウモク</t>
    </rPh>
    <rPh sb="10" eb="12">
      <t>ニュウリョク</t>
    </rPh>
    <rPh sb="22" eb="24">
      <t>センタク</t>
    </rPh>
    <phoneticPr fontId="1"/>
  </si>
  <si>
    <t>大規模給水・排水申込み事前相談・協議書作成フォーム（給排水設備課職員）</t>
    <rPh sb="19" eb="21">
      <t>サクセイ</t>
    </rPh>
    <rPh sb="26" eb="31">
      <t>キュウハイスイセツビ</t>
    </rPh>
    <rPh sb="31" eb="32">
      <t>カ</t>
    </rPh>
    <rPh sb="32" eb="34">
      <t>ショクイン</t>
    </rPh>
    <phoneticPr fontId="1"/>
  </si>
  <si>
    <t>③</t>
    <phoneticPr fontId="1"/>
  </si>
  <si>
    <t>④</t>
    <phoneticPr fontId="1"/>
  </si>
  <si>
    <t>補足説明等</t>
    <rPh sb="0" eb="2">
      <t>ホソク</t>
    </rPh>
    <rPh sb="2" eb="4">
      <t>セツメイ</t>
    </rPh>
    <rPh sb="4" eb="5">
      <t>トウ</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</si>
  <si>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</si>
  <si>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業態名称</t>
    <rPh sb="0" eb="2">
      <t>ギョウタイ</t>
    </rPh>
    <rPh sb="2" eb="4">
      <t>メイショウ</t>
    </rPh>
    <phoneticPr fontId="1"/>
  </si>
  <si>
    <t>L/分</t>
    <rPh sb="2" eb="3">
      <t>フン</t>
    </rPh>
    <phoneticPr fontId="1"/>
  </si>
  <si>
    <t>←業態が複数ある場合、入力してください。</t>
    <rPh sb="1" eb="3">
      <t>ギョウタイ</t>
    </rPh>
    <rPh sb="4" eb="6">
      <t>フクスウ</t>
    </rPh>
    <rPh sb="8" eb="10">
      <t>バアイ</t>
    </rPh>
    <rPh sb="11" eb="13">
      <t>ニュウリョク</t>
    </rPh>
    <phoneticPr fontId="1"/>
  </si>
  <si>
    <t>※上段は固定電話番号を入力してください。</t>
    <rPh sb="1" eb="3">
      <t>ジョウダン</t>
    </rPh>
    <rPh sb="4" eb="8">
      <t>コテイデンワ</t>
    </rPh>
    <rPh sb="8" eb="10">
      <t>バンゴウ</t>
    </rPh>
    <rPh sb="11" eb="13">
      <t>ニュウリョク</t>
    </rPh>
    <phoneticPr fontId="1"/>
  </si>
  <si>
    <t>※下段は携帯電話番号を入力してください。。</t>
    <rPh sb="1" eb="3">
      <t>カダン</t>
    </rPh>
    <rPh sb="4" eb="6">
      <t>ケイタイ</t>
    </rPh>
    <rPh sb="6" eb="10">
      <t>デンワバンゴウ</t>
    </rPh>
    <rPh sb="11" eb="13">
      <t>ニュウリョク</t>
    </rPh>
    <phoneticPr fontId="1"/>
  </si>
  <si>
    <t>協議担当者</t>
    <rPh sb="0" eb="5">
      <t>キョウギタントウシャ</t>
    </rPh>
    <phoneticPr fontId="1"/>
  </si>
  <si>
    <t>※南部・北部をプルダウンより選択してください。</t>
    <rPh sb="1" eb="3">
      <t>ナンブ</t>
    </rPh>
    <rPh sb="4" eb="6">
      <t>ホクブ</t>
    </rPh>
    <rPh sb="14" eb="16">
      <t>センタク</t>
    </rPh>
    <phoneticPr fontId="1"/>
  </si>
  <si>
    <t>※苗字のみ入力してください。</t>
    <rPh sb="1" eb="3">
      <t>ミョウジ</t>
    </rPh>
    <rPh sb="5" eb="7">
      <t>ニュウリョク</t>
    </rPh>
    <phoneticPr fontId="1"/>
  </si>
  <si>
    <t>（協議担当地区）</t>
    <rPh sb="1" eb="3">
      <t>キョウギ</t>
    </rPh>
    <rPh sb="3" eb="7">
      <t>タントウチク</t>
    </rPh>
    <phoneticPr fontId="1"/>
  </si>
  <si>
    <t>南部</t>
    <rPh sb="0" eb="2">
      <t>ナンブ</t>
    </rPh>
    <phoneticPr fontId="1"/>
  </si>
  <si>
    <t>北部</t>
    <rPh sb="0" eb="2">
      <t>ホクブ</t>
    </rPh>
    <phoneticPr fontId="1"/>
  </si>
  <si>
    <t>協議年月日</t>
    <rPh sb="0" eb="2">
      <t>キョウギ</t>
    </rPh>
    <rPh sb="2" eb="5">
      <t>ネンガッピ</t>
    </rPh>
    <phoneticPr fontId="1"/>
  </si>
  <si>
    <t>※日付を入力してください。例：YYYY/MM/DD</t>
    <rPh sb="1" eb="3">
      <t>ヒヅケ</t>
    </rPh>
    <rPh sb="4" eb="6">
      <t>ニュウリョク</t>
    </rPh>
    <rPh sb="13" eb="14">
      <t>レイ</t>
    </rPh>
    <phoneticPr fontId="1"/>
  </si>
  <si>
    <t>（建物種別）</t>
    <rPh sb="1" eb="3">
      <t>タテモノ</t>
    </rPh>
    <rPh sb="3" eb="5">
      <t>シュベツ</t>
    </rPh>
    <phoneticPr fontId="1"/>
  </si>
  <si>
    <t>木造</t>
    <rPh sb="0" eb="2">
      <t>モクゾウ</t>
    </rPh>
    <phoneticPr fontId="1"/>
  </si>
  <si>
    <t>鉄筋コンクリート</t>
    <rPh sb="0" eb="2">
      <t>テッキン</t>
    </rPh>
    <phoneticPr fontId="1"/>
  </si>
  <si>
    <t>その他</t>
    <rPh sb="2" eb="3">
      <t>タ</t>
    </rPh>
    <phoneticPr fontId="1"/>
  </si>
  <si>
    <t>（メーター口径）</t>
    <rPh sb="5" eb="7">
      <t>コウケイ</t>
    </rPh>
    <phoneticPr fontId="1"/>
  </si>
  <si>
    <t>φ40</t>
    <phoneticPr fontId="1"/>
  </si>
  <si>
    <t>φ50</t>
    <phoneticPr fontId="1"/>
  </si>
  <si>
    <t>φ75</t>
    <phoneticPr fontId="1"/>
  </si>
  <si>
    <t>φ100</t>
    <phoneticPr fontId="1"/>
  </si>
  <si>
    <t>φ150</t>
    <phoneticPr fontId="1"/>
  </si>
  <si>
    <t>φ200</t>
    <phoneticPr fontId="1"/>
  </si>
  <si>
    <t>計画している給水量から、鹿児島市給水装置施行基準を基に、メーター口径を入力してください。</t>
    <rPh sb="0" eb="2">
      <t>ケイカク</t>
    </rPh>
    <rPh sb="6" eb="9">
      <t>キュウスイリョウ</t>
    </rPh>
    <rPh sb="12" eb="16">
      <t>カゴシマシ</t>
    </rPh>
    <rPh sb="16" eb="20">
      <t>キュウスイソウチ</t>
    </rPh>
    <rPh sb="20" eb="24">
      <t>セコウキジュン</t>
    </rPh>
    <rPh sb="25" eb="26">
      <t>モト</t>
    </rPh>
    <rPh sb="32" eb="34">
      <t>コウケイ</t>
    </rPh>
    <rPh sb="35" eb="37">
      <t>ニュウリョク</t>
    </rPh>
    <phoneticPr fontId="1"/>
  </si>
  <si>
    <t>←共同住宅の場合、入力してください。</t>
    <rPh sb="1" eb="5">
      <t>キョウドウジュウタク</t>
    </rPh>
    <rPh sb="6" eb="8">
      <t>バアイ</t>
    </rPh>
    <rPh sb="9" eb="11">
      <t>ニュウリョク</t>
    </rPh>
    <phoneticPr fontId="1"/>
  </si>
  <si>
    <t>未定</t>
    <rPh sb="0" eb="2">
      <t>ミテイ</t>
    </rPh>
    <phoneticPr fontId="1"/>
  </si>
  <si>
    <t>(型式名；</t>
    <rPh sb="1" eb="4">
      <t>カタシキメイ</t>
    </rPh>
    <phoneticPr fontId="1"/>
  </si>
  <si>
    <t>（</t>
    <phoneticPr fontId="1"/>
  </si>
  <si>
    <t>）</t>
    <phoneticPr fontId="1"/>
  </si>
  <si>
    <t>（</t>
    <phoneticPr fontId="1"/>
  </si>
  <si>
    <t>）</t>
    <phoneticPr fontId="1"/>
  </si>
  <si>
    <t>VU</t>
    <phoneticPr fontId="14"/>
  </si>
  <si>
    <t>VP</t>
    <phoneticPr fontId="14"/>
  </si>
  <si>
    <t>TP</t>
    <phoneticPr fontId="14"/>
  </si>
  <si>
    <t>RTP</t>
    <phoneticPr fontId="14"/>
  </si>
  <si>
    <t>HP</t>
    <phoneticPr fontId="14"/>
  </si>
  <si>
    <t>（排水本管）</t>
    <rPh sb="1" eb="3">
      <t>ハイスイ</t>
    </rPh>
    <rPh sb="3" eb="4">
      <t>ホン</t>
    </rPh>
    <rPh sb="4" eb="5">
      <t>カン</t>
    </rPh>
    <phoneticPr fontId="1"/>
  </si>
  <si>
    <t>下水本管</t>
    <rPh sb="0" eb="2">
      <t>ゲスイ</t>
    </rPh>
    <rPh sb="2" eb="4">
      <t>ホンカン</t>
    </rPh>
    <phoneticPr fontId="1"/>
  </si>
  <si>
    <t>取付管</t>
    <rPh sb="0" eb="3">
      <t>トリツケカン</t>
    </rPh>
    <phoneticPr fontId="1"/>
  </si>
  <si>
    <t>）</t>
    <phoneticPr fontId="1"/>
  </si>
  <si>
    <t>町</t>
    <rPh sb="0" eb="1">
      <t>チョウ</t>
    </rPh>
    <phoneticPr fontId="1"/>
  </si>
  <si>
    <t>丁目</t>
    <rPh sb="0" eb="2">
      <t>チョウメ</t>
    </rPh>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</si>
  <si>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</si>
  <si>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rPh sb="0" eb="5">
      <t>ニュウリョクシュウリョウゴ</t>
    </rPh>
    <rPh sb="7" eb="13">
      <t>カクシュジゼンキョウギ</t>
    </rPh>
    <rPh sb="13" eb="15">
      <t>モウシコ</t>
    </rPh>
    <rPh sb="22" eb="26">
      <t>ヒツヨウジコウ</t>
    </rPh>
    <rPh sb="27" eb="29">
      <t>ニュウリョク</t>
    </rPh>
    <rPh sb="38" eb="40">
      <t>テンプ</t>
    </rPh>
    <rPh sb="49" eb="53">
      <t>ジゼンキョウギ</t>
    </rPh>
    <rPh sb="54" eb="57">
      <t>カイトウショ</t>
    </rPh>
    <rPh sb="58" eb="59">
      <t>ウ</t>
    </rPh>
    <rPh sb="60" eb="61">
      <t>ト</t>
    </rPh>
    <rPh sb="71" eb="75">
      <t>シンセイジョウホウ</t>
    </rPh>
    <rPh sb="76" eb="78">
      <t>タイセツ</t>
    </rPh>
    <rPh sb="79" eb="81">
      <t>ホカン</t>
    </rPh>
    <rPh sb="90" eb="91">
      <t>カミ</t>
    </rPh>
    <rPh sb="92" eb="93">
      <t>モウ</t>
    </rPh>
    <rPh sb="94" eb="95">
      <t>コ</t>
    </rPh>
    <rPh sb="96" eb="98">
      <t>バアイ</t>
    </rPh>
    <rPh sb="100" eb="102">
      <t>ジゼン</t>
    </rPh>
    <rPh sb="102" eb="104">
      <t>キョウギ</t>
    </rPh>
    <rPh sb="104" eb="105">
      <t>ショ</t>
    </rPh>
    <rPh sb="109" eb="111">
      <t>シュツリョク</t>
    </rPh>
    <rPh sb="113" eb="115">
      <t>カクシュ</t>
    </rPh>
    <rPh sb="115" eb="117">
      <t>テンプ</t>
    </rPh>
    <rPh sb="117" eb="119">
      <t>ショルイ</t>
    </rPh>
    <rPh sb="120" eb="122">
      <t>ジュンビ</t>
    </rPh>
    <rPh sb="128" eb="130">
      <t>マドグチ</t>
    </rPh>
    <rPh sb="132" eb="134">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</si>
</sst>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vertAlign val="superscript"/>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b/>
      <sz val="11"/>
      <color rgb="FFFF0000"/>
      <name val="Meiryo UI"/>
      <family val="3"/>
      <charset val="128"/>
    </font>
    <font>
      <sz val="11"/>
      <color theme="1"/>
      <name val="ＭＳ Ｐゴシック"/>
      <family val="2"/>
      <charset val="128"/>
      <scheme val="minor"/>
    </font>
    <font>
      <sz val="11"/>
      <color theme="1"/>
      <name val="Meiryo UI"/>
      <family val="3"/>
      <charset val="128"/>
    </font>
    <font>
      <b/>
      <sz val="11"/>
      <color theme="1"/>
      <name val="Meiryo UI"/>
      <family val="3"/>
      <charset val="128"/>
    </font>
    <font>
      <sz val="11"/>
      <color theme="1"/>
      <name val="HG丸ｺﾞｼｯｸM-PRO"/>
      <family val="3"/>
      <charset val="128"/>
    </font>
    <font>
      <sz val="6"/>
      <name val="ＭＳ Ｐゴシック"/>
      <family val="3"/>
      <charset val="128"/>
      <scheme val="minor"/>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dotted">
        <color indexed="64"/>
      </left>
      <right/>
      <top style="thin">
        <color auto="1"/>
      </top>
      <bottom/>
      <diagonal/>
    </border>
    <border>
      <left style="dotted">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style="medium">
        <color indexed="64"/>
      </right>
      <top/>
      <bottom/>
      <diagonal/>
    </border>
  </borders>
  <cellStyleXfs count="2">
    <xf numFmtId="0" fontId="0" fillId="0" borderId="0">
      <alignment vertical="center"/>
    </xf>
    <xf numFmtId="0" fontId="10" fillId="0" borderId="0">
      <alignment vertical="center"/>
    </xf>
  </cellStyleXfs>
  <cellXfs count="337">
    <xf numFmtId="0" fontId="0" fillId="0" borderId="0" xfId="0">
      <alignment vertical="center"/>
    </xf>
    <xf numFmtId="0" fontId="11" fillId="0" borderId="0" xfId="0" applyFont="1" applyProtection="1">
      <alignment vertical="center"/>
      <protection hidden="1"/>
    </xf>
    <xf numFmtId="0" fontId="12" fillId="2" borderId="13" xfId="0" applyFont="1" applyFill="1" applyBorder="1" applyProtection="1">
      <alignment vertical="center"/>
      <protection hidden="1"/>
    </xf>
    <xf numFmtId="0" fontId="11" fillId="2" borderId="14" xfId="0" applyFont="1" applyFill="1" applyBorder="1" applyProtection="1">
      <alignment vertical="center"/>
      <protection hidden="1"/>
    </xf>
    <xf numFmtId="0" fontId="11" fillId="2" borderId="15" xfId="0" applyFont="1" applyFill="1" applyBorder="1" applyProtection="1">
      <alignment vertical="center"/>
      <protection hidden="1"/>
    </xf>
    <xf numFmtId="0" fontId="11" fillId="0" borderId="16" xfId="0" applyFont="1" applyBorder="1" applyProtection="1">
      <alignment vertical="center"/>
      <protection hidden="1"/>
    </xf>
    <xf numFmtId="0" fontId="11" fillId="0" borderId="0" xfId="0" applyFont="1" applyBorder="1" applyProtection="1">
      <alignment vertical="center"/>
      <protection hidden="1"/>
    </xf>
    <xf numFmtId="0" fontId="11" fillId="0" borderId="17" xfId="0" applyFont="1" applyBorder="1" applyProtection="1">
      <alignment vertical="center"/>
      <protection hidden="1"/>
    </xf>
    <xf numFmtId="0" fontId="11" fillId="0" borderId="18" xfId="0" applyFont="1" applyBorder="1" applyProtection="1">
      <alignment vertical="center"/>
      <protection hidden="1"/>
    </xf>
    <xf numFmtId="0" fontId="11" fillId="0" borderId="0" xfId="0" applyFont="1" applyFill="1" applyBorder="1" applyAlignment="1" applyProtection="1">
      <alignment vertical="center"/>
      <protection hidden="1"/>
    </xf>
    <xf numFmtId="0" fontId="11" fillId="0" borderId="33" xfId="0" applyFont="1" applyBorder="1" applyProtection="1">
      <alignment vertical="center"/>
      <protection hidden="1"/>
    </xf>
    <xf numFmtId="0" fontId="11" fillId="0" borderId="8" xfId="0" applyFont="1" applyBorder="1" applyProtection="1">
      <alignment vertical="center"/>
      <protection hidden="1"/>
    </xf>
    <xf numFmtId="0" fontId="11" fillId="0" borderId="34" xfId="0" applyFont="1" applyBorder="1" applyProtection="1">
      <alignment vertical="center"/>
      <protection hidden="1"/>
    </xf>
    <xf numFmtId="0" fontId="11" fillId="0" borderId="0" xfId="0" applyFont="1" applyFill="1" applyBorder="1" applyProtection="1">
      <alignment vertical="center"/>
      <protection hidden="1"/>
    </xf>
    <xf numFmtId="0" fontId="11" fillId="0" borderId="16" xfId="0" applyFont="1" applyFill="1" applyBorder="1" applyProtection="1">
      <alignment vertical="center"/>
      <protection hidden="1"/>
    </xf>
    <xf numFmtId="0" fontId="11" fillId="0" borderId="25" xfId="0" applyFont="1" applyFill="1" applyBorder="1" applyProtection="1">
      <alignment vertical="center"/>
      <protection hidden="1"/>
    </xf>
    <xf numFmtId="0" fontId="11" fillId="0" borderId="22" xfId="0" applyFont="1" applyBorder="1" applyProtection="1">
      <alignment vertical="center"/>
      <protection hidden="1"/>
    </xf>
    <xf numFmtId="0" fontId="11" fillId="0" borderId="23" xfId="0" applyFont="1" applyBorder="1" applyProtection="1">
      <alignment vertical="center"/>
      <protection hidden="1"/>
    </xf>
    <xf numFmtId="0" fontId="11" fillId="0" borderId="24" xfId="0" applyFont="1" applyBorder="1" applyProtection="1">
      <alignment vertical="center"/>
      <protection hidden="1"/>
    </xf>
    <xf numFmtId="0" fontId="11" fillId="0" borderId="0" xfId="0" applyFont="1" applyAlignment="1" applyProtection="1">
      <alignment vertical="center"/>
      <protection hidden="1"/>
    </xf>
    <xf numFmtId="0" fontId="11" fillId="0" borderId="8" xfId="0" applyFont="1" applyFill="1" applyBorder="1" applyProtection="1">
      <alignment vertical="center"/>
      <protection hidden="1"/>
    </xf>
    <xf numFmtId="0" fontId="11" fillId="0" borderId="0" xfId="0" applyFont="1" applyFill="1" applyBorder="1" applyAlignment="1" applyProtection="1">
      <alignment horizontal="center" vertical="center" shrinkToFit="1"/>
      <protection hidden="1"/>
    </xf>
    <xf numFmtId="0" fontId="11" fillId="0" borderId="23" xfId="0" applyFont="1" applyFill="1" applyBorder="1" applyProtection="1">
      <alignment vertical="center"/>
      <protection hidden="1"/>
    </xf>
    <xf numFmtId="0" fontId="11" fillId="0" borderId="25" xfId="0" applyFont="1" applyFill="1" applyBorder="1" applyAlignment="1" applyProtection="1">
      <alignment vertical="center"/>
      <protection hidden="1"/>
    </xf>
    <xf numFmtId="0" fontId="11" fillId="0" borderId="0" xfId="0" applyFont="1" applyFill="1" applyBorder="1" applyAlignment="1" applyProtection="1">
      <alignment horizontal="left" vertical="center"/>
      <protection hidden="1"/>
    </xf>
    <xf numFmtId="0" fontId="11" fillId="0" borderId="8" xfId="0" applyFont="1" applyFill="1" applyBorder="1" applyAlignment="1" applyProtection="1">
      <alignment horizontal="center" vertical="center"/>
      <protection hidden="1"/>
    </xf>
    <xf numFmtId="0" fontId="11" fillId="0" borderId="36" xfId="0" applyFont="1" applyFill="1" applyBorder="1" applyAlignment="1" applyProtection="1">
      <alignment horizontal="center" vertical="center"/>
      <protection hidden="1"/>
    </xf>
    <xf numFmtId="0" fontId="11" fillId="0" borderId="43" xfId="0" applyFont="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Alignment="1" applyProtection="1">
      <alignment horizontal="center" vertical="center"/>
      <protection hidden="1"/>
    </xf>
    <xf numFmtId="0" fontId="11" fillId="0" borderId="0" xfId="0" applyFont="1" applyProtection="1">
      <alignment vertical="center"/>
    </xf>
    <xf numFmtId="0" fontId="12" fillId="5" borderId="13" xfId="0" applyFont="1" applyFill="1" applyBorder="1" applyProtection="1">
      <alignment vertical="center"/>
    </xf>
    <xf numFmtId="0" fontId="11" fillId="5" borderId="14" xfId="0" applyFont="1" applyFill="1" applyBorder="1" applyProtection="1">
      <alignment vertical="center"/>
    </xf>
    <xf numFmtId="0" fontId="11" fillId="5" borderId="15" xfId="0" applyFont="1" applyFill="1" applyBorder="1" applyProtection="1">
      <alignment vertical="center"/>
    </xf>
    <xf numFmtId="0" fontId="11" fillId="0" borderId="16" xfId="0" applyFont="1" applyBorder="1" applyProtection="1">
      <alignment vertical="center"/>
    </xf>
    <xf numFmtId="0" fontId="11" fillId="0" borderId="0" xfId="0" applyFont="1" applyBorder="1" applyProtection="1">
      <alignment vertical="center"/>
    </xf>
    <xf numFmtId="0" fontId="11" fillId="0" borderId="17" xfId="0" applyFont="1" applyBorder="1" applyProtection="1">
      <alignment vertical="center"/>
    </xf>
    <xf numFmtId="0" fontId="11" fillId="0" borderId="18" xfId="0" applyFont="1" applyBorder="1" applyProtection="1">
      <alignment vertical="center"/>
    </xf>
    <xf numFmtId="0" fontId="11" fillId="6" borderId="0" xfId="0" applyFont="1" applyFill="1" applyBorder="1" applyProtection="1">
      <alignment vertical="center"/>
    </xf>
    <xf numFmtId="0" fontId="11" fillId="0" borderId="44" xfId="0" applyFont="1" applyBorder="1" applyProtection="1">
      <alignment vertical="center"/>
    </xf>
    <xf numFmtId="0" fontId="11" fillId="0" borderId="7" xfId="0" applyFont="1" applyBorder="1" applyProtection="1">
      <alignment vertical="center"/>
    </xf>
    <xf numFmtId="0" fontId="11" fillId="0" borderId="45"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24" xfId="0" applyFont="1" applyBorder="1" applyProtection="1">
      <alignment vertical="center"/>
    </xf>
    <xf numFmtId="0" fontId="11" fillId="0" borderId="22" xfId="0" applyFont="1" applyFill="1" applyBorder="1" applyAlignment="1" applyProtection="1">
      <alignment horizontal="left" vertical="center"/>
      <protection hidden="1"/>
    </xf>
    <xf numFmtId="0" fontId="9" fillId="0" borderId="0" xfId="0" applyFont="1" applyBorder="1" applyAlignment="1" applyProtection="1">
      <alignment horizontal="left" vertical="center"/>
      <protection hidden="1"/>
    </xf>
    <xf numFmtId="0" fontId="11" fillId="0" borderId="8" xfId="0" applyFont="1" applyBorder="1" applyProtection="1">
      <alignment vertical="center"/>
    </xf>
    <xf numFmtId="0" fontId="11" fillId="0" borderId="43" xfId="0" applyFont="1" applyBorder="1" applyProtection="1">
      <alignment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11" fillId="0" borderId="0" xfId="0" applyFont="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1" fillId="0" borderId="16" xfId="0" applyFont="1" applyFill="1" applyBorder="1" applyAlignment="1" applyProtection="1">
      <alignment horizontal="center" vertical="center"/>
      <protection hidden="1"/>
    </xf>
    <xf numFmtId="0" fontId="11" fillId="0" borderId="25" xfId="0" applyFont="1" applyFill="1" applyBorder="1" applyAlignment="1" applyProtection="1">
      <alignment horizontal="center" vertical="center"/>
      <protection hidden="1"/>
    </xf>
    <xf numFmtId="0" fontId="11" fillId="0" borderId="22" xfId="0" applyFont="1" applyFill="1" applyBorder="1" applyAlignment="1" applyProtection="1">
      <alignment horizontal="center" vertical="center"/>
      <protection hidden="1"/>
    </xf>
    <xf numFmtId="0" fontId="11" fillId="0" borderId="23" xfId="0" applyFont="1" applyFill="1" applyBorder="1" applyAlignment="1" applyProtection="1">
      <alignment horizontal="center" vertical="center"/>
      <protection hidden="1"/>
    </xf>
    <xf numFmtId="0" fontId="11" fillId="0" borderId="0" xfId="0" applyFont="1" applyBorder="1" applyAlignment="1" applyProtection="1">
      <alignment horizontal="center" vertical="center"/>
    </xf>
    <xf numFmtId="0" fontId="13" fillId="0" borderId="0" xfId="0" applyFont="1" applyProtection="1">
      <alignment vertical="center"/>
    </xf>
    <xf numFmtId="0" fontId="13" fillId="0" borderId="0" xfId="1" applyFont="1" applyProtection="1">
      <alignment vertical="center"/>
    </xf>
    <xf numFmtId="57" fontId="11" fillId="0" borderId="0" xfId="0" applyNumberFormat="1" applyFont="1" applyFill="1" applyBorder="1" applyAlignment="1" applyProtection="1">
      <alignment vertical="center"/>
    </xf>
    <xf numFmtId="0" fontId="11" fillId="0" borderId="25"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Alignment="1" applyProtection="1">
      <alignment horizontal="left" vertical="center"/>
    </xf>
    <xf numFmtId="0" fontId="0" fillId="0" borderId="0" xfId="0" applyProtection="1">
      <alignment vertical="center"/>
    </xf>
    <xf numFmtId="0" fontId="0" fillId="0" borderId="3" xfId="0" applyBorder="1" applyProtection="1">
      <alignment vertical="center"/>
    </xf>
    <xf numFmtId="0" fontId="0" fillId="0" borderId="8" xfId="0" applyBorder="1" applyProtection="1">
      <alignment vertical="center"/>
    </xf>
    <xf numFmtId="0" fontId="0" fillId="0" borderId="0" xfId="0" applyBorder="1" applyAlignment="1" applyProtection="1">
      <alignment vertical="center"/>
    </xf>
    <xf numFmtId="0" fontId="0" fillId="0" borderId="4" xfId="0" applyBorder="1" applyAlignment="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8" xfId="0" applyBorder="1" applyAlignment="1" applyProtection="1">
      <alignment horizontal="left" vertical="center" indent="1"/>
    </xf>
    <xf numFmtId="0" fontId="0" fillId="0" borderId="8"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horizontal="left" vertical="center" indent="1"/>
    </xf>
    <xf numFmtId="0" fontId="0" fillId="0" borderId="0" xfId="0" applyBorder="1" applyAlignment="1" applyProtection="1">
      <alignment horizontal="left" vertical="center" indent="1"/>
    </xf>
    <xf numFmtId="0" fontId="0" fillId="0" borderId="8" xfId="0" applyBorder="1" applyAlignment="1" applyProtection="1">
      <alignment horizontal="right" vertical="center"/>
    </xf>
    <xf numFmtId="0" fontId="0" fillId="0" borderId="0" xfId="0" applyBorder="1" applyAlignment="1" applyProtection="1">
      <alignment horizontal="right" vertical="center"/>
    </xf>
    <xf numFmtId="0" fontId="0" fillId="0" borderId="4" xfId="0" applyBorder="1" applyAlignment="1" applyProtection="1">
      <alignment horizontal="center" vertical="center"/>
    </xf>
    <xf numFmtId="0" fontId="0" fillId="0" borderId="4" xfId="0" applyBorder="1" applyProtection="1">
      <alignment vertical="center"/>
    </xf>
    <xf numFmtId="0" fontId="0" fillId="0" borderId="7" xfId="0" applyBorder="1" applyAlignment="1" applyProtection="1">
      <alignment vertical="center"/>
    </xf>
    <xf numFmtId="0" fontId="0" fillId="0" borderId="7" xfId="0" applyBorder="1" applyProtection="1">
      <alignment vertical="center"/>
    </xf>
    <xf numFmtId="0" fontId="0" fillId="0" borderId="7" xfId="0" applyBorder="1" applyAlignment="1" applyProtection="1">
      <alignment horizontal="center" vertical="center"/>
    </xf>
    <xf numFmtId="0" fontId="0" fillId="0" borderId="2" xfId="0" applyBorder="1" applyAlignment="1" applyProtection="1">
      <alignment horizontal="center" vertical="center"/>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left" vertical="center" indent="1"/>
    </xf>
    <xf numFmtId="0" fontId="0" fillId="0" borderId="2" xfId="0" applyBorder="1" applyAlignment="1" applyProtection="1">
      <alignment horizontal="left" vertical="center" indent="1"/>
    </xf>
    <xf numFmtId="0" fontId="0" fillId="0" borderId="3" xfId="0" applyBorder="1" applyAlignment="1" applyProtection="1">
      <alignment horizontal="right" vertical="center"/>
    </xf>
    <xf numFmtId="0" fontId="0" fillId="0" borderId="0" xfId="0" applyBorder="1" applyAlignment="1" applyProtection="1">
      <alignment horizontal="right" vertical="center"/>
    </xf>
    <xf numFmtId="0" fontId="0" fillId="0" borderId="0" xfId="0" applyBorder="1" applyAlignment="1" applyProtection="1">
      <alignment horizontal="center" vertical="center" shrinkToFit="1"/>
    </xf>
    <xf numFmtId="0" fontId="0" fillId="0" borderId="1" xfId="0" applyBorder="1" applyAlignment="1" applyProtection="1">
      <alignment horizontal="center" vertical="center"/>
    </xf>
    <xf numFmtId="0" fontId="0" fillId="0" borderId="7"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5"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12" xfId="0" applyBorder="1" applyAlignment="1" applyProtection="1">
      <alignment horizontal="distributed" vertical="center"/>
    </xf>
    <xf numFmtId="0" fontId="0" fillId="0" borderId="8" xfId="0" applyBorder="1" applyAlignment="1" applyProtection="1">
      <alignment horizontal="distributed" vertical="center"/>
    </xf>
    <xf numFmtId="0" fontId="0" fillId="0" borderId="4" xfId="0" applyBorder="1" applyAlignment="1" applyProtection="1">
      <alignment horizontal="center" vertical="center"/>
    </xf>
    <xf numFmtId="0" fontId="0" fillId="0" borderId="3" xfId="0" applyBorder="1" applyAlignment="1" applyProtection="1">
      <alignment horizontal="distributed" vertical="center" indent="1"/>
    </xf>
    <xf numFmtId="0" fontId="0" fillId="0" borderId="0" xfId="0" applyBorder="1" applyAlignment="1" applyProtection="1">
      <alignment horizontal="distributed" vertical="center" indent="1"/>
    </xf>
    <xf numFmtId="0" fontId="0" fillId="0" borderId="4" xfId="0" applyBorder="1" applyAlignment="1" applyProtection="1">
      <alignment horizontal="distributed" vertical="center" indent="1"/>
    </xf>
    <xf numFmtId="0" fontId="0" fillId="0" borderId="5" xfId="0" applyBorder="1" applyAlignment="1" applyProtection="1">
      <alignment horizontal="distributed" vertical="center" indent="1"/>
    </xf>
    <xf numFmtId="0" fontId="0" fillId="0" borderId="8" xfId="0" applyBorder="1" applyAlignment="1" applyProtection="1">
      <alignment horizontal="distributed" vertical="center" indent="1"/>
    </xf>
    <xf numFmtId="0" fontId="0" fillId="0" borderId="6" xfId="0" applyBorder="1" applyAlignment="1" applyProtection="1">
      <alignment horizontal="distributed" vertical="center" indent="1"/>
    </xf>
    <xf numFmtId="0" fontId="0" fillId="0" borderId="1" xfId="0" applyBorder="1" applyAlignment="1" applyProtection="1">
      <alignment horizontal="distributed" vertical="center" indent="1"/>
    </xf>
    <xf numFmtId="0" fontId="0" fillId="0" borderId="7" xfId="0" applyBorder="1" applyAlignment="1" applyProtection="1">
      <alignment horizontal="distributed" vertical="center" indent="1"/>
    </xf>
    <xf numFmtId="0" fontId="0" fillId="0" borderId="2" xfId="0" applyBorder="1" applyAlignment="1" applyProtection="1">
      <alignment horizontal="distributed" vertical="center" indent="1"/>
    </xf>
    <xf numFmtId="0" fontId="0" fillId="0" borderId="3" xfId="0" applyBorder="1" applyAlignment="1" applyProtection="1">
      <alignment horizontal="center" vertical="center"/>
    </xf>
    <xf numFmtId="0" fontId="0" fillId="0" borderId="3" xfId="0" applyBorder="1" applyAlignment="1" applyProtection="1">
      <alignment horizontal="left" vertical="center" indent="1"/>
    </xf>
    <xf numFmtId="0" fontId="0" fillId="0" borderId="0" xfId="0" applyBorder="1" applyAlignment="1" applyProtection="1">
      <alignment horizontal="left" vertical="center" indent="1"/>
    </xf>
    <xf numFmtId="0" fontId="0" fillId="0" borderId="4" xfId="0" applyBorder="1" applyAlignment="1" applyProtection="1">
      <alignment horizontal="left" vertical="center" indent="1"/>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Border="1" applyAlignment="1" applyProtection="1">
      <alignment horizontal="distributed" vertical="center"/>
    </xf>
    <xf numFmtId="0" fontId="0" fillId="0" borderId="1" xfId="0" applyBorder="1" applyAlignment="1" applyProtection="1">
      <alignment horizontal="center" vertical="center" wrapText="1"/>
    </xf>
    <xf numFmtId="0" fontId="0" fillId="0" borderId="8" xfId="0" applyNumberFormat="1" applyBorder="1" applyAlignment="1" applyProtection="1">
      <alignment horizontal="center" vertical="center"/>
    </xf>
    <xf numFmtId="0" fontId="0" fillId="0" borderId="3" xfId="0" applyBorder="1" applyAlignment="1" applyProtection="1">
      <alignment horizontal="distributed" vertical="center" wrapText="1" indent="1"/>
    </xf>
    <xf numFmtId="0" fontId="0" fillId="0" borderId="3" xfId="0" applyBorder="1" applyAlignment="1" applyProtection="1">
      <alignment horizontal="distributed" vertical="center" justifyLastLine="1"/>
    </xf>
    <xf numFmtId="0" fontId="0" fillId="0" borderId="0" xfId="0" applyBorder="1" applyAlignment="1" applyProtection="1">
      <alignment horizontal="distributed" vertical="center" justifyLastLine="1"/>
    </xf>
    <xf numFmtId="0" fontId="0" fillId="0" borderId="5" xfId="0" applyBorder="1" applyAlignment="1" applyProtection="1">
      <alignment horizontal="distributed" vertical="center" justifyLastLine="1"/>
    </xf>
    <xf numFmtId="0" fontId="0" fillId="0" borderId="8" xfId="0" applyBorder="1" applyAlignment="1" applyProtection="1">
      <alignment horizontal="distributed" vertical="center" justifyLastLine="1"/>
    </xf>
    <xf numFmtId="0" fontId="0" fillId="0" borderId="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3" fillId="0" borderId="7" xfId="0" applyFont="1" applyBorder="1" applyAlignment="1" applyProtection="1">
      <alignment horizontal="distributed" vertical="center"/>
    </xf>
    <xf numFmtId="0" fontId="3" fillId="0" borderId="2"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6" xfId="0" applyFont="1" applyBorder="1" applyAlignment="1" applyProtection="1">
      <alignment horizontal="distributed" vertical="center"/>
    </xf>
    <xf numFmtId="0" fontId="0" fillId="0" borderId="1" xfId="0" applyBorder="1" applyAlignment="1" applyProtection="1">
      <alignment horizontal="center" vertical="center" shrinkToFit="1"/>
    </xf>
    <xf numFmtId="0" fontId="2" fillId="0" borderId="1" xfId="0" applyFont="1" applyBorder="1" applyAlignment="1" applyProtection="1">
      <alignment horizontal="distributed" vertical="center"/>
    </xf>
    <xf numFmtId="0" fontId="3" fillId="0" borderId="3" xfId="0" applyFont="1" applyBorder="1" applyAlignment="1" applyProtection="1">
      <alignment horizontal="distributed" vertical="center"/>
    </xf>
    <xf numFmtId="0" fontId="3" fillId="0" borderId="4" xfId="0" applyFont="1" applyBorder="1" applyAlignment="1" applyProtection="1">
      <alignment horizontal="distributed" vertical="center"/>
    </xf>
    <xf numFmtId="0" fontId="3" fillId="0" borderId="1"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0" fillId="0" borderId="0" xfId="0" applyAlignment="1" applyProtection="1">
      <alignment vertical="center"/>
    </xf>
    <xf numFmtId="0" fontId="0" fillId="0" borderId="8" xfId="0" applyBorder="1" applyAlignment="1" applyProtection="1">
      <alignment horizontal="right" vertical="center"/>
    </xf>
    <xf numFmtId="0" fontId="0" fillId="0" borderId="1" xfId="0" applyBorder="1" applyAlignment="1" applyProtection="1">
      <alignment horizontal="right" vertical="center" indent="1"/>
    </xf>
    <xf numFmtId="0" fontId="0" fillId="0" borderId="7" xfId="0" applyBorder="1" applyAlignment="1" applyProtection="1">
      <alignment horizontal="right" vertical="center" indent="1"/>
    </xf>
    <xf numFmtId="0" fontId="0" fillId="0" borderId="3" xfId="0" applyBorder="1" applyAlignment="1" applyProtection="1">
      <alignment horizontal="right" vertical="center" indent="1"/>
    </xf>
    <xf numFmtId="0" fontId="0" fillId="0" borderId="0" xfId="0" applyBorder="1" applyAlignment="1" applyProtection="1">
      <alignment horizontal="right" vertical="center" indent="1"/>
    </xf>
    <xf numFmtId="0" fontId="0" fillId="0" borderId="5" xfId="0" applyBorder="1" applyAlignment="1" applyProtection="1">
      <alignment horizontal="right" vertical="center"/>
    </xf>
    <xf numFmtId="0" fontId="0" fillId="0" borderId="8" xfId="0" applyBorder="1" applyAlignment="1" applyProtection="1">
      <alignment horizontal="left" vertical="center"/>
    </xf>
    <xf numFmtId="0" fontId="0" fillId="0" borderId="6" xfId="0" applyBorder="1" applyAlignment="1" applyProtection="1">
      <alignment horizontal="left" vertical="center"/>
    </xf>
    <xf numFmtId="0" fontId="0" fillId="0" borderId="5" xfId="0" applyBorder="1" applyAlignment="1" applyProtection="1">
      <alignment horizontal="left" vertical="center" indent="1"/>
    </xf>
    <xf numFmtId="0" fontId="0" fillId="0" borderId="8" xfId="0" applyBorder="1" applyAlignment="1" applyProtection="1">
      <alignment horizontal="left" vertical="center" indent="1"/>
    </xf>
    <xf numFmtId="0" fontId="0" fillId="0" borderId="6" xfId="0" applyBorder="1" applyAlignment="1" applyProtection="1">
      <alignment horizontal="left" vertical="center" indent="1"/>
    </xf>
    <xf numFmtId="0" fontId="0" fillId="0" borderId="0"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horizontal="left" vertical="center"/>
    </xf>
    <xf numFmtId="0" fontId="0" fillId="0" borderId="4" xfId="0" applyBorder="1" applyAlignment="1" applyProtection="1">
      <alignment horizontal="left" vertical="center"/>
    </xf>
    <xf numFmtId="0" fontId="0" fillId="0" borderId="1" xfId="0" applyBorder="1" applyAlignment="1" applyProtection="1">
      <alignment horizontal="left" vertical="center" indent="1"/>
    </xf>
    <xf numFmtId="0" fontId="0" fillId="0" borderId="7" xfId="0" applyBorder="1" applyAlignment="1" applyProtection="1">
      <alignment vertical="center"/>
    </xf>
    <xf numFmtId="0" fontId="0" fillId="0" borderId="2" xfId="0" applyBorder="1" applyAlignment="1" applyProtection="1">
      <alignment vertical="center"/>
    </xf>
    <xf numFmtId="0" fontId="0" fillId="0" borderId="3" xfId="0" applyFont="1" applyBorder="1" applyAlignment="1" applyProtection="1">
      <alignment horizontal="right" vertical="center" indent="1"/>
    </xf>
    <xf numFmtId="0" fontId="5" fillId="0" borderId="0" xfId="0" applyFont="1" applyBorder="1" applyAlignment="1" applyProtection="1">
      <alignment horizontal="right" vertical="center" indent="1"/>
    </xf>
    <xf numFmtId="0" fontId="5" fillId="0" borderId="3" xfId="0" applyFont="1" applyBorder="1" applyAlignment="1" applyProtection="1">
      <alignment horizontal="right" vertical="center" indent="1"/>
    </xf>
    <xf numFmtId="0" fontId="8" fillId="0" borderId="0" xfId="0" applyFont="1" applyAlignment="1" applyProtection="1">
      <alignment horizontal="center" vertical="center"/>
    </xf>
    <xf numFmtId="0" fontId="8" fillId="0" borderId="0" xfId="0" applyFont="1" applyAlignment="1" applyProtection="1">
      <alignment horizontal="distributed" vertical="center" indent="1"/>
    </xf>
    <xf numFmtId="0" fontId="8" fillId="0" borderId="0" xfId="0" applyFont="1" applyAlignment="1" applyProtection="1">
      <alignment horizontal="distributed" vertical="center" indent="2"/>
    </xf>
    <xf numFmtId="0" fontId="0" fillId="0" borderId="7" xfId="0" applyBorder="1" applyAlignment="1" applyProtection="1">
      <alignment horizontal="left" vertical="center"/>
    </xf>
    <xf numFmtId="0" fontId="0" fillId="0" borderId="2" xfId="0" applyBorder="1" applyAlignment="1" applyProtection="1">
      <alignment horizontal="left" vertical="center"/>
    </xf>
    <xf numFmtId="0" fontId="11" fillId="4" borderId="16" xfId="0" applyFont="1" applyFill="1" applyBorder="1" applyAlignment="1" applyProtection="1">
      <alignment horizontal="center" vertical="center"/>
      <protection locked="0" hidden="1"/>
    </xf>
    <xf numFmtId="0" fontId="11" fillId="4" borderId="25" xfId="0" applyFont="1" applyFill="1" applyBorder="1" applyAlignment="1" applyProtection="1">
      <alignment horizontal="center" vertical="center"/>
      <protection locked="0" hidden="1"/>
    </xf>
    <xf numFmtId="0" fontId="11" fillId="4" borderId="26" xfId="0" applyFont="1" applyFill="1" applyBorder="1" applyAlignment="1" applyProtection="1">
      <alignment horizontal="center" vertical="center"/>
      <protection locked="0" hidden="1"/>
    </xf>
    <xf numFmtId="0" fontId="11" fillId="4" borderId="22" xfId="0" applyFont="1" applyFill="1" applyBorder="1" applyAlignment="1" applyProtection="1">
      <alignment horizontal="center" vertical="center"/>
      <protection locked="0" hidden="1"/>
    </xf>
    <xf numFmtId="0" fontId="11" fillId="4" borderId="23" xfId="0" applyFont="1" applyFill="1" applyBorder="1" applyAlignment="1" applyProtection="1">
      <alignment horizontal="center" vertical="center"/>
      <protection locked="0" hidden="1"/>
    </xf>
    <xf numFmtId="0" fontId="11" fillId="4" borderId="24" xfId="0" applyFont="1" applyFill="1" applyBorder="1" applyAlignment="1" applyProtection="1">
      <alignment horizontal="center" vertical="center"/>
      <protection locked="0" hidden="1"/>
    </xf>
    <xf numFmtId="0" fontId="11" fillId="3" borderId="1"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46" xfId="0" applyFont="1" applyFill="1" applyBorder="1" applyAlignment="1" applyProtection="1">
      <alignment horizontal="center" vertical="center"/>
      <protection hidden="1"/>
    </xf>
    <xf numFmtId="0" fontId="11" fillId="3" borderId="47" xfId="0" applyFont="1" applyFill="1" applyBorder="1" applyAlignment="1" applyProtection="1">
      <alignment horizontal="center" vertical="center"/>
      <protection hidden="1"/>
    </xf>
    <xf numFmtId="0" fontId="11" fillId="3" borderId="48" xfId="0" applyFont="1" applyFill="1" applyBorder="1" applyAlignment="1" applyProtection="1">
      <alignment horizontal="center" vertical="center"/>
      <protection hidden="1"/>
    </xf>
    <xf numFmtId="0" fontId="11" fillId="4" borderId="16"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0" borderId="16" xfId="0" applyFont="1" applyBorder="1" applyAlignment="1" applyProtection="1">
      <alignment horizontal="center" vertical="center" wrapText="1"/>
      <protection hidden="1"/>
    </xf>
    <xf numFmtId="0" fontId="11" fillId="0" borderId="26"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3" borderId="1" xfId="0" applyFont="1" applyFill="1" applyBorder="1" applyAlignment="1" applyProtection="1">
      <alignment horizontal="center" vertical="center"/>
      <protection hidden="1"/>
    </xf>
    <xf numFmtId="0" fontId="11" fillId="3" borderId="7"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protection hidden="1"/>
    </xf>
    <xf numFmtId="0" fontId="11" fillId="3" borderId="5" xfId="0" applyFont="1" applyFill="1" applyBorder="1" applyAlignment="1" applyProtection="1">
      <alignment horizontal="center" vertical="center"/>
      <protection hidden="1"/>
    </xf>
    <xf numFmtId="0" fontId="11" fillId="3" borderId="8"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1" fillId="3" borderId="35" xfId="0" applyFont="1" applyFill="1" applyBorder="1" applyAlignment="1" applyProtection="1">
      <alignment horizontal="center" vertical="center" shrinkToFit="1"/>
      <protection hidden="1"/>
    </xf>
    <xf numFmtId="0" fontId="11" fillId="3" borderId="36" xfId="0" applyFont="1" applyFill="1" applyBorder="1" applyAlignment="1" applyProtection="1">
      <alignment horizontal="center" vertical="center" shrinkToFit="1"/>
      <protection hidden="1"/>
    </xf>
    <xf numFmtId="0" fontId="11" fillId="3" borderId="37" xfId="0" applyFont="1" applyFill="1" applyBorder="1" applyAlignment="1" applyProtection="1">
      <alignment horizontal="center" vertical="center" shrinkToFit="1"/>
      <protection hidden="1"/>
    </xf>
    <xf numFmtId="0" fontId="11" fillId="4" borderId="13" xfId="0" applyFont="1" applyFill="1" applyBorder="1" applyAlignment="1" applyProtection="1">
      <alignment horizontal="center" vertical="center"/>
      <protection locked="0" hidden="1"/>
    </xf>
    <xf numFmtId="0" fontId="11" fillId="4" borderId="14" xfId="0" applyFont="1" applyFill="1" applyBorder="1" applyAlignment="1" applyProtection="1">
      <alignment horizontal="center" vertical="center"/>
      <protection locked="0" hidden="1"/>
    </xf>
    <xf numFmtId="0" fontId="11" fillId="4" borderId="15" xfId="0" applyFont="1" applyFill="1" applyBorder="1" applyAlignment="1" applyProtection="1">
      <alignment horizontal="center" vertical="center"/>
      <protection locked="0" hidden="1"/>
    </xf>
    <xf numFmtId="0" fontId="11" fillId="0" borderId="0" xfId="0" applyFont="1" applyFill="1" applyBorder="1" applyAlignment="1" applyProtection="1">
      <alignment horizontal="center" vertical="center"/>
    </xf>
    <xf numFmtId="0" fontId="11" fillId="4" borderId="13"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hidden="1"/>
    </xf>
    <xf numFmtId="0" fontId="11" fillId="3" borderId="0" xfId="0" applyFont="1" applyFill="1" applyBorder="1" applyAlignment="1" applyProtection="1">
      <alignment horizontal="center" vertical="center"/>
      <protection hidden="1"/>
    </xf>
    <xf numFmtId="0" fontId="11" fillId="3" borderId="4" xfId="0" applyFont="1" applyFill="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4" borderId="19"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1" fillId="4" borderId="2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1" fillId="0" borderId="17" xfId="0" applyFont="1" applyFill="1" applyBorder="1" applyAlignment="1" applyProtection="1">
      <alignment horizontal="center" vertical="center"/>
      <protection hidden="1"/>
    </xf>
    <xf numFmtId="0" fontId="11" fillId="4" borderId="18"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30"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176" fontId="16" fillId="4" borderId="19" xfId="0" applyNumberFormat="1" applyFont="1" applyFill="1" applyBorder="1" applyAlignment="1" applyProtection="1">
      <alignment horizontal="center" vertical="center"/>
      <protection locked="0" hidden="1"/>
    </xf>
    <xf numFmtId="176" fontId="16" fillId="4" borderId="20" xfId="0" applyNumberFormat="1" applyFont="1" applyFill="1" applyBorder="1" applyAlignment="1" applyProtection="1">
      <alignment horizontal="center" vertical="center"/>
      <protection locked="0" hidden="1"/>
    </xf>
    <xf numFmtId="176" fontId="16" fillId="4" borderId="21" xfId="0" applyNumberFormat="1" applyFont="1" applyFill="1" applyBorder="1" applyAlignment="1" applyProtection="1">
      <alignment horizontal="center" vertical="center"/>
      <protection locked="0" hidden="1"/>
    </xf>
    <xf numFmtId="176" fontId="16" fillId="4" borderId="38" xfId="0" applyNumberFormat="1" applyFont="1" applyFill="1" applyBorder="1" applyAlignment="1" applyProtection="1">
      <alignment horizontal="center" vertical="center"/>
      <protection locked="0" hidden="1"/>
    </xf>
    <xf numFmtId="176" fontId="16" fillId="4" borderId="39" xfId="0" applyNumberFormat="1" applyFont="1" applyFill="1" applyBorder="1" applyAlignment="1" applyProtection="1">
      <alignment horizontal="center" vertical="center"/>
      <protection locked="0" hidden="1"/>
    </xf>
    <xf numFmtId="176" fontId="16" fillId="4" borderId="40" xfId="0" applyNumberFormat="1" applyFont="1" applyFill="1" applyBorder="1" applyAlignment="1" applyProtection="1">
      <alignment horizontal="center" vertical="center"/>
      <protection locked="0" hidden="1"/>
    </xf>
    <xf numFmtId="176" fontId="16" fillId="4" borderId="22" xfId="0" applyNumberFormat="1" applyFont="1" applyFill="1" applyBorder="1" applyAlignment="1" applyProtection="1">
      <alignment horizontal="center" vertical="center"/>
      <protection locked="0" hidden="1"/>
    </xf>
    <xf numFmtId="176" fontId="16" fillId="4" borderId="23" xfId="0" applyNumberFormat="1" applyFont="1" applyFill="1" applyBorder="1" applyAlignment="1" applyProtection="1">
      <alignment horizontal="center" vertical="center"/>
      <protection locked="0" hidden="1"/>
    </xf>
    <xf numFmtId="176" fontId="16" fillId="4" borderId="24" xfId="0" applyNumberFormat="1" applyFont="1" applyFill="1" applyBorder="1" applyAlignment="1" applyProtection="1">
      <alignment horizontal="center" vertical="center"/>
      <protection locked="0" hidden="1"/>
    </xf>
    <xf numFmtId="0" fontId="16" fillId="0" borderId="18"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16" fillId="0" borderId="3" xfId="0" applyFont="1" applyFill="1" applyBorder="1" applyAlignment="1" applyProtection="1">
      <alignment horizontal="center" vertical="center"/>
      <protection hidden="1"/>
    </xf>
    <xf numFmtId="0" fontId="11" fillId="4" borderId="27" xfId="0"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hidden="1"/>
    </xf>
    <xf numFmtId="0" fontId="11" fillId="4" borderId="19" xfId="0" applyFont="1" applyFill="1" applyBorder="1" applyAlignment="1" applyProtection="1">
      <alignment horizontal="center" vertical="center"/>
      <protection locked="0" hidden="1"/>
    </xf>
    <xf numFmtId="0" fontId="11" fillId="4" borderId="20" xfId="0" applyFont="1" applyFill="1" applyBorder="1" applyAlignment="1" applyProtection="1">
      <alignment horizontal="center" vertical="center"/>
      <protection locked="0" hidden="1"/>
    </xf>
    <xf numFmtId="0" fontId="11" fillId="4" borderId="21" xfId="0" applyFont="1" applyFill="1" applyBorder="1" applyAlignment="1" applyProtection="1">
      <alignment horizontal="center" vertical="center"/>
      <protection locked="0" hidden="1"/>
    </xf>
    <xf numFmtId="0" fontId="9" fillId="3" borderId="16" xfId="0"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hidden="1"/>
    </xf>
    <xf numFmtId="0" fontId="9" fillId="3" borderId="26" xfId="0" applyFont="1" applyFill="1" applyBorder="1" applyAlignment="1" applyProtection="1">
      <alignment horizontal="center" vertical="center" wrapText="1"/>
      <protection hidden="1"/>
    </xf>
    <xf numFmtId="0" fontId="9" fillId="3" borderId="18"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3" borderId="17" xfId="0" applyFont="1" applyFill="1" applyBorder="1" applyAlignment="1" applyProtection="1">
      <alignment horizontal="center" vertical="center" wrapText="1"/>
      <protection hidden="1"/>
    </xf>
    <xf numFmtId="0" fontId="9" fillId="3" borderId="22" xfId="0" applyFont="1" applyFill="1" applyBorder="1" applyAlignment="1" applyProtection="1">
      <alignment horizontal="center" vertical="center" wrapText="1"/>
      <protection hidden="1"/>
    </xf>
    <xf numFmtId="0" fontId="9"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shrinkToFit="1"/>
      <protection hidden="1"/>
    </xf>
    <xf numFmtId="0" fontId="11" fillId="3" borderId="7" xfId="0" applyFont="1" applyFill="1" applyBorder="1" applyAlignment="1" applyProtection="1">
      <alignment horizontal="center" vertical="center" shrinkToFit="1"/>
      <protection hidden="1"/>
    </xf>
    <xf numFmtId="0" fontId="11" fillId="3" borderId="2" xfId="0" applyFont="1" applyFill="1" applyBorder="1" applyAlignment="1" applyProtection="1">
      <alignment horizontal="center" vertical="center" shrinkToFit="1"/>
      <protection hidden="1"/>
    </xf>
    <xf numFmtId="0" fontId="11" fillId="3" borderId="3" xfId="0" applyFont="1" applyFill="1" applyBorder="1" applyAlignment="1" applyProtection="1">
      <alignment horizontal="center" vertical="center" shrinkToFit="1"/>
      <protection hidden="1"/>
    </xf>
    <xf numFmtId="0" fontId="11" fillId="3" borderId="0" xfId="0" applyFont="1" applyFill="1" applyBorder="1" applyAlignment="1" applyProtection="1">
      <alignment horizontal="center" vertical="center" shrinkToFit="1"/>
      <protection hidden="1"/>
    </xf>
    <xf numFmtId="0" fontId="11" fillId="3" borderId="4" xfId="0" applyFont="1" applyFill="1" applyBorder="1" applyAlignment="1" applyProtection="1">
      <alignment horizontal="center" vertical="center" shrinkToFit="1"/>
      <protection hidden="1"/>
    </xf>
    <xf numFmtId="0" fontId="11" fillId="3" borderId="5" xfId="0" applyFont="1" applyFill="1" applyBorder="1" applyAlignment="1" applyProtection="1">
      <alignment horizontal="center" vertical="center" shrinkToFit="1"/>
      <protection hidden="1"/>
    </xf>
    <xf numFmtId="0" fontId="11" fillId="3" borderId="8" xfId="0" applyFont="1" applyFill="1" applyBorder="1" applyAlignment="1" applyProtection="1">
      <alignment horizontal="center" vertical="center" shrinkToFit="1"/>
      <protection hidden="1"/>
    </xf>
    <xf numFmtId="0" fontId="11" fillId="3" borderId="6" xfId="0" applyFont="1" applyFill="1" applyBorder="1" applyAlignment="1" applyProtection="1">
      <alignment horizontal="center" vertical="center" shrinkToFit="1"/>
      <protection hidden="1"/>
    </xf>
    <xf numFmtId="0" fontId="11" fillId="0" borderId="18" xfId="0" applyFont="1" applyBorder="1" applyAlignment="1" applyProtection="1">
      <alignment horizontal="center" vertical="center"/>
      <protection hidden="1"/>
    </xf>
    <xf numFmtId="0" fontId="11" fillId="0" borderId="23" xfId="0" applyFont="1" applyBorder="1" applyAlignment="1" applyProtection="1">
      <alignment horizontal="center" vertical="center"/>
      <protection hidden="1"/>
    </xf>
    <xf numFmtId="0" fontId="11" fillId="0" borderId="24" xfId="0" applyFont="1" applyBorder="1" applyAlignment="1" applyProtection="1">
      <alignment horizontal="center" vertical="center"/>
      <protection hidden="1"/>
    </xf>
    <xf numFmtId="0" fontId="11" fillId="4" borderId="27" xfId="0" applyFont="1" applyFill="1" applyBorder="1" applyAlignment="1" applyProtection="1">
      <alignment horizontal="center" vertical="center"/>
      <protection locked="0" hidden="1"/>
    </xf>
    <xf numFmtId="0" fontId="11" fillId="4" borderId="28" xfId="0" applyFont="1" applyFill="1" applyBorder="1" applyAlignment="1" applyProtection="1">
      <alignment horizontal="center" vertical="center"/>
      <protection locked="0" hidden="1"/>
    </xf>
    <xf numFmtId="0" fontId="11" fillId="4" borderId="29" xfId="0" applyFont="1" applyFill="1" applyBorder="1" applyAlignment="1" applyProtection="1">
      <alignment horizontal="center" vertical="center"/>
      <protection locked="0" hidden="1"/>
    </xf>
    <xf numFmtId="0" fontId="11" fillId="4" borderId="18" xfId="0" applyFont="1" applyFill="1" applyBorder="1" applyAlignment="1" applyProtection="1">
      <alignment horizontal="center" vertical="center"/>
      <protection locked="0" hidden="1"/>
    </xf>
    <xf numFmtId="0" fontId="11" fillId="4" borderId="0" xfId="0" applyFont="1" applyFill="1" applyBorder="1" applyAlignment="1" applyProtection="1">
      <alignment horizontal="center" vertical="center"/>
      <protection locked="0" hidden="1"/>
    </xf>
    <xf numFmtId="0" fontId="11" fillId="4" borderId="38" xfId="0" applyFont="1" applyFill="1" applyBorder="1" applyAlignment="1" applyProtection="1">
      <alignment horizontal="center" vertical="center"/>
      <protection locked="0" hidden="1"/>
    </xf>
    <xf numFmtId="0" fontId="11" fillId="4" borderId="39" xfId="0" applyFont="1" applyFill="1" applyBorder="1" applyAlignment="1" applyProtection="1">
      <alignment horizontal="center" vertical="center"/>
      <protection locked="0" hidden="1"/>
    </xf>
    <xf numFmtId="0" fontId="11" fillId="4" borderId="40" xfId="0" applyFont="1" applyFill="1" applyBorder="1" applyAlignment="1" applyProtection="1">
      <alignment horizontal="center" vertical="center"/>
      <protection locked="0" hidden="1"/>
    </xf>
    <xf numFmtId="0" fontId="11" fillId="0" borderId="13" xfId="0" applyFont="1" applyFill="1" applyBorder="1" applyAlignment="1" applyProtection="1">
      <alignment horizontal="center" vertical="center"/>
      <protection locked="0" hidden="1"/>
    </xf>
    <xf numFmtId="0" fontId="11" fillId="0" borderId="15" xfId="0" applyFont="1" applyFill="1" applyBorder="1" applyAlignment="1" applyProtection="1">
      <alignment horizontal="center" vertical="center"/>
      <protection locked="0" hidden="1"/>
    </xf>
    <xf numFmtId="0" fontId="11" fillId="4" borderId="30" xfId="0" applyFont="1" applyFill="1" applyBorder="1" applyAlignment="1" applyProtection="1">
      <alignment horizontal="center" vertical="center"/>
      <protection locked="0" hidden="1"/>
    </xf>
    <xf numFmtId="0" fontId="11" fillId="4" borderId="31" xfId="0" applyFont="1" applyFill="1" applyBorder="1" applyAlignment="1" applyProtection="1">
      <alignment horizontal="center" vertical="center"/>
      <protection locked="0" hidden="1"/>
    </xf>
    <xf numFmtId="0" fontId="11" fillId="4" borderId="32" xfId="0" applyFont="1" applyFill="1" applyBorder="1" applyAlignment="1" applyProtection="1">
      <alignment horizontal="center" vertical="center"/>
      <protection locked="0" hidden="1"/>
    </xf>
    <xf numFmtId="0" fontId="11" fillId="0" borderId="16" xfId="0" applyFont="1" applyFill="1" applyBorder="1" applyAlignment="1" applyProtection="1">
      <alignment horizontal="center" vertical="center"/>
      <protection locked="0" hidden="1"/>
    </xf>
    <xf numFmtId="0" fontId="11" fillId="0" borderId="25" xfId="0" applyFont="1" applyFill="1" applyBorder="1" applyAlignment="1" applyProtection="1">
      <alignment horizontal="center" vertical="center"/>
      <protection locked="0" hidden="1"/>
    </xf>
    <xf numFmtId="0" fontId="11" fillId="0" borderId="26" xfId="0" applyFont="1" applyFill="1" applyBorder="1" applyAlignment="1" applyProtection="1">
      <alignment horizontal="center" vertical="center"/>
      <protection locked="0" hidden="1"/>
    </xf>
    <xf numFmtId="0" fontId="11" fillId="0" borderId="22" xfId="0" applyFont="1" applyFill="1" applyBorder="1" applyAlignment="1" applyProtection="1">
      <alignment horizontal="center" vertical="center"/>
      <protection locked="0" hidden="1"/>
    </xf>
    <xf numFmtId="0" fontId="11" fillId="0" borderId="23" xfId="0" applyFont="1" applyFill="1" applyBorder="1" applyAlignment="1" applyProtection="1">
      <alignment horizontal="center" vertical="center"/>
      <protection locked="0" hidden="1"/>
    </xf>
    <xf numFmtId="0" fontId="11" fillId="0" borderId="24" xfId="0" applyFont="1" applyFill="1" applyBorder="1" applyAlignment="1" applyProtection="1">
      <alignment horizontal="center" vertical="center"/>
      <protection locked="0" hidden="1"/>
    </xf>
    <xf numFmtId="0" fontId="11" fillId="0" borderId="41" xfId="0" applyFont="1" applyFill="1" applyBorder="1" applyAlignment="1" applyProtection="1">
      <alignment horizontal="center" vertical="center"/>
      <protection locked="0" hidden="1"/>
    </xf>
    <xf numFmtId="0" fontId="11" fillId="0" borderId="42" xfId="0" applyFont="1" applyFill="1" applyBorder="1" applyAlignment="1" applyProtection="1">
      <alignment horizontal="center" vertical="center"/>
      <protection locked="0" hidden="1"/>
    </xf>
    <xf numFmtId="0" fontId="11" fillId="0" borderId="20" xfId="0" applyFont="1" applyFill="1" applyBorder="1" applyAlignment="1" applyProtection="1">
      <alignment horizontal="center" vertical="center"/>
      <protection locked="0" hidden="1"/>
    </xf>
    <xf numFmtId="0" fontId="11" fillId="0" borderId="21" xfId="0" applyFont="1" applyFill="1" applyBorder="1" applyAlignment="1" applyProtection="1">
      <alignment horizontal="center" vertical="center"/>
      <protection locked="0" hidden="1"/>
    </xf>
    <xf numFmtId="0" fontId="11" fillId="0" borderId="14" xfId="0" applyFont="1" applyFill="1" applyBorder="1" applyAlignment="1" applyProtection="1">
      <alignment horizontal="center" vertical="center"/>
      <protection locked="0" hidden="1"/>
    </xf>
    <xf numFmtId="0" fontId="11" fillId="0" borderId="19" xfId="0" applyFont="1" applyFill="1" applyBorder="1" applyAlignment="1" applyProtection="1">
      <alignment horizontal="center" vertical="center"/>
      <protection locked="0" hidden="1"/>
    </xf>
    <xf numFmtId="0" fontId="11" fillId="3" borderId="3" xfId="0" applyFont="1" applyFill="1" applyBorder="1" applyAlignment="1" applyProtection="1">
      <alignment horizontal="center" vertical="center" wrapText="1"/>
      <protection hidden="1"/>
    </xf>
    <xf numFmtId="0" fontId="11" fillId="3" borderId="0" xfId="0" applyFont="1" applyFill="1" applyBorder="1" applyAlignment="1" applyProtection="1">
      <alignment horizontal="center" vertical="center" wrapText="1"/>
      <protection hidden="1"/>
    </xf>
    <xf numFmtId="0" fontId="11" fillId="3" borderId="4" xfId="0" applyFont="1" applyFill="1" applyBorder="1" applyAlignment="1" applyProtection="1">
      <alignment horizontal="center" vertical="center" wrapText="1"/>
      <protection hidden="1"/>
    </xf>
    <xf numFmtId="0" fontId="11" fillId="3" borderId="5"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35" xfId="0" applyFont="1" applyFill="1" applyBorder="1" applyAlignment="1" applyProtection="1">
      <alignment horizontal="center" vertical="center"/>
      <protection hidden="1"/>
    </xf>
    <xf numFmtId="0" fontId="11" fillId="3" borderId="36" xfId="0"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0" fontId="11" fillId="4" borderId="17" xfId="0" applyFont="1" applyFill="1" applyBorder="1" applyAlignment="1" applyProtection="1">
      <alignment horizontal="center" vertical="center"/>
      <protection locked="0" hidden="1"/>
    </xf>
    <xf numFmtId="0" fontId="11" fillId="0" borderId="18" xfId="0" applyFont="1" applyFill="1" applyBorder="1" applyAlignment="1" applyProtection="1">
      <alignment horizontal="center" vertical="center"/>
      <protection hidden="1"/>
    </xf>
    <xf numFmtId="0" fontId="11" fillId="0" borderId="18" xfId="0" applyFont="1" applyFill="1" applyBorder="1" applyAlignment="1" applyProtection="1">
      <alignment horizontal="center" vertical="center"/>
      <protection locked="0" hidden="1"/>
    </xf>
    <xf numFmtId="0" fontId="11" fillId="0" borderId="0" xfId="0" applyFont="1" applyFill="1" applyBorder="1" applyAlignment="1" applyProtection="1">
      <alignment horizontal="center" vertical="center"/>
      <protection locked="0" hidden="1"/>
    </xf>
    <xf numFmtId="0" fontId="11" fillId="0" borderId="17" xfId="0" applyFont="1" applyFill="1" applyBorder="1" applyAlignment="1" applyProtection="1">
      <alignment horizontal="center" vertical="center"/>
      <protection locked="0" hidden="1"/>
    </xf>
    <xf numFmtId="0" fontId="11" fillId="0" borderId="22" xfId="0" applyFont="1" applyFill="1" applyBorder="1" applyAlignment="1" applyProtection="1">
      <alignment horizontal="center" vertical="center"/>
      <protection hidden="1"/>
    </xf>
    <xf numFmtId="0" fontId="11" fillId="0" borderId="23" xfId="0" applyFont="1" applyFill="1" applyBorder="1" applyAlignment="1" applyProtection="1">
      <alignment horizontal="center" vertical="center"/>
      <protection hidden="1"/>
    </xf>
    <xf numFmtId="0" fontId="11" fillId="4" borderId="31"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49" xfId="0" applyFont="1" applyBorder="1" applyAlignment="1" applyProtection="1">
      <alignment horizontal="center" vertical="center"/>
      <protection hidden="1"/>
    </xf>
    <xf numFmtId="0" fontId="11" fillId="0" borderId="16"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11" fillId="0" borderId="0" xfId="0" applyFont="1" applyBorder="1" applyAlignment="1" applyProtection="1">
      <alignment horizontal="center" vertical="center"/>
    </xf>
    <xf numFmtId="0" fontId="11" fillId="0" borderId="3" xfId="0" applyFont="1" applyBorder="1" applyAlignment="1" applyProtection="1">
      <alignment horizontal="center" vertical="center"/>
    </xf>
    <xf numFmtId="57" fontId="11" fillId="4" borderId="13" xfId="0" applyNumberFormat="1" applyFont="1" applyFill="1" applyBorder="1" applyAlignment="1" applyProtection="1">
      <alignment horizontal="center" vertical="center"/>
      <protection locked="0"/>
    </xf>
    <xf numFmtId="57" fontId="11" fillId="4" borderId="15" xfId="0" applyNumberFormat="1"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xf>
    <xf numFmtId="0" fontId="11" fillId="3" borderId="36" xfId="0" applyFont="1" applyFill="1" applyBorder="1" applyAlignment="1" applyProtection="1">
      <alignment horizontal="center" vertical="center"/>
    </xf>
    <xf numFmtId="0" fontId="11" fillId="3" borderId="37" xfId="0" applyFont="1" applyFill="1" applyBorder="1" applyAlignment="1" applyProtection="1">
      <alignment horizontal="center" vertical="center"/>
    </xf>
    <xf numFmtId="176" fontId="11" fillId="4" borderId="13" xfId="0" applyNumberFormat="1" applyFont="1" applyFill="1" applyBorder="1" applyAlignment="1" applyProtection="1">
      <alignment horizontal="center" vertical="center"/>
      <protection locked="0"/>
    </xf>
    <xf numFmtId="176" fontId="11" fillId="4" borderId="14" xfId="0" applyNumberFormat="1" applyFont="1" applyFill="1" applyBorder="1" applyAlignment="1" applyProtection="1">
      <alignment horizontal="center" vertical="center"/>
      <protection locked="0"/>
    </xf>
    <xf numFmtId="176" fontId="11" fillId="4" borderId="15"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xf>
    <xf numFmtId="0" fontId="11" fillId="3" borderId="2"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3" borderId="1" xfId="0" applyFont="1" applyFill="1" applyBorder="1" applyAlignment="1" applyProtection="1">
      <alignment horizontal="center" vertical="center"/>
    </xf>
  </cellXfs>
  <cellStyles count="2">
    <cellStyle name="標準" xfId="0" builtinId="0"/>
    <cellStyle name="標準 2" xfId="1" xr:uid="{00000000-0005-0000-0000-000001000000}"/>
  </cellStyles>
  <dxfs count="5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b/>
        <i val="0"/>
      </font>
      <border>
        <left style="thin">
          <color auto="1"/>
        </left>
        <right style="thin">
          <color auto="1"/>
        </right>
        <top style="thin">
          <color auto="1"/>
        </top>
        <bottom style="thin">
          <color auto="1"/>
        </bottom>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74083</xdr:colOff>
      <xdr:row>72</xdr:row>
      <xdr:rowOff>31750</xdr:rowOff>
    </xdr:from>
    <xdr:to>
      <xdr:col>17</xdr:col>
      <xdr:colOff>296333</xdr:colOff>
      <xdr:row>73</xdr:row>
      <xdr:rowOff>264583</xdr:rowOff>
    </xdr:to>
    <xdr:sp macro="" textlink="工事店入力フォーム!I67">
      <xdr:nvSpPr>
        <xdr:cNvPr id="2" name="テキスト ボックス 1">
          <a:extLst>
            <a:ext uri="{FF2B5EF4-FFF2-40B4-BE49-F238E27FC236}">
              <a16:creationId xmlns:a16="http://schemas.microsoft.com/office/drawing/2014/main" id="{00000000-0008-0000-0000-000002000000}"/>
            </a:ext>
          </a:extLst>
        </xdr:cNvPr>
        <xdr:cNvSpPr txBox="1"/>
      </xdr:nvSpPr>
      <xdr:spPr>
        <a:xfrm>
          <a:off x="1471083" y="10064750"/>
          <a:ext cx="4762500" cy="53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fld id="{A7FEB8EC-43BE-4F60-A3C1-D1D283F3750F}" type="TxLink">
            <a:rPr kumimoji="1" lang="en-US" altLang="en-US" sz="1100" b="0" i="0" u="none" strike="noStrike">
              <a:solidFill>
                <a:srgbClr val="000000"/>
              </a:solidFill>
              <a:latin typeface="Meiryo UI"/>
              <a:ea typeface="Meiryo UI"/>
            </a:rPr>
            <a:pPr/>
            <a:t> </a:t>
          </a:fld>
          <a:endParaRPr kumimoji="1" lang="en-US" altLang="ja-JP" sz="1100"/>
        </a:p>
      </xdr:txBody>
    </xdr:sp>
    <xdr:clientData/>
  </xdr:twoCellAnchor>
  <xdr:twoCellAnchor>
    <xdr:from>
      <xdr:col>22</xdr:col>
      <xdr:colOff>52917</xdr:colOff>
      <xdr:row>67</xdr:row>
      <xdr:rowOff>10583</xdr:rowOff>
    </xdr:from>
    <xdr:to>
      <xdr:col>35</xdr:col>
      <xdr:colOff>306917</xdr:colOff>
      <xdr:row>73</xdr:row>
      <xdr:rowOff>254000</xdr:rowOff>
    </xdr:to>
    <xdr:sp macro="" textlink="職員入力欄!$J$14">
      <xdr:nvSpPr>
        <xdr:cNvPr id="3" name="テキスト ボックス 2">
          <a:extLst>
            <a:ext uri="{FF2B5EF4-FFF2-40B4-BE49-F238E27FC236}">
              <a16:creationId xmlns:a16="http://schemas.microsoft.com/office/drawing/2014/main" id="{00000000-0008-0000-0000-000003000000}"/>
            </a:ext>
          </a:extLst>
        </xdr:cNvPr>
        <xdr:cNvSpPr txBox="1"/>
      </xdr:nvSpPr>
      <xdr:spPr>
        <a:xfrm>
          <a:off x="7736417" y="9535583"/>
          <a:ext cx="4794250" cy="105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55148C0-5B17-4AA6-AE26-B15AA8358ED6}" type="TxLink">
            <a:rPr kumimoji="1" lang="en-US" altLang="en-US" sz="1100" b="0" i="0" u="none" strike="noStrike">
              <a:solidFill>
                <a:srgbClr val="000000"/>
              </a:solidFill>
              <a:latin typeface="Meiryo UI"/>
              <a:ea typeface="Meiryo UI"/>
            </a:rPr>
            <a:pPr/>
            <a:t> </a:t>
          </a:fld>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5"/>
  <sheetViews>
    <sheetView showGridLines="0" view="pageBreakPreview" zoomScale="90" zoomScaleNormal="90" zoomScaleSheetLayoutView="90" workbookViewId="0">
      <selection sqref="A1:XFD1048576"/>
    </sheetView>
  </sheetViews>
  <sheetFormatPr defaultColWidth="4.375" defaultRowHeight="13.5" x14ac:dyDescent="0.15"/>
  <cols>
    <col min="1" max="36" width="4.625" style="67" customWidth="1"/>
    <col min="37" max="16384" width="4.375" style="67"/>
  </cols>
  <sheetData>
    <row r="1" spans="1:37" ht="30.75" customHeight="1" x14ac:dyDescent="0.15">
      <c r="A1" s="66" t="s">
        <v>142</v>
      </c>
    </row>
    <row r="2" spans="1:37" ht="15" customHeight="1" x14ac:dyDescent="0.15">
      <c r="A2" s="146" t="s">
        <v>9</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89"/>
      <c r="AB2" s="89"/>
      <c r="AC2" s="89"/>
      <c r="AD2" s="110"/>
      <c r="AE2" s="141" t="s">
        <v>12</v>
      </c>
      <c r="AF2" s="137"/>
      <c r="AG2" s="144" t="s">
        <v>127</v>
      </c>
      <c r="AH2" s="137"/>
      <c r="AI2" s="136" t="s">
        <v>0</v>
      </c>
      <c r="AJ2" s="137"/>
    </row>
    <row r="3" spans="1:37" ht="15" customHeight="1" x14ac:dyDescent="0.15">
      <c r="A3" s="170" t="s">
        <v>143</v>
      </c>
      <c r="B3" s="170"/>
      <c r="C3" s="170"/>
      <c r="D3" s="170"/>
      <c r="E3" s="170"/>
      <c r="F3" s="170"/>
      <c r="G3" s="170"/>
      <c r="H3" s="170"/>
      <c r="I3" s="170"/>
      <c r="J3" s="170"/>
      <c r="K3" s="170"/>
      <c r="L3" s="170"/>
      <c r="M3" s="170"/>
      <c r="N3" s="170"/>
      <c r="O3" s="170"/>
      <c r="P3" s="170"/>
      <c r="Q3" s="169" t="s">
        <v>138</v>
      </c>
      <c r="R3" s="169"/>
      <c r="S3" s="169"/>
      <c r="T3" s="168" t="s">
        <v>139</v>
      </c>
      <c r="U3" s="169" t="s">
        <v>140</v>
      </c>
      <c r="V3" s="169"/>
      <c r="W3" s="169"/>
      <c r="X3" s="168" t="s">
        <v>137</v>
      </c>
      <c r="Y3" s="168"/>
      <c r="Z3" s="168"/>
      <c r="AA3" s="89"/>
      <c r="AB3" s="89"/>
      <c r="AC3" s="89"/>
      <c r="AD3" s="110"/>
      <c r="AE3" s="142" t="s">
        <v>13</v>
      </c>
      <c r="AF3" s="143"/>
      <c r="AG3" s="145" t="s">
        <v>126</v>
      </c>
      <c r="AH3" s="139"/>
      <c r="AI3" s="138"/>
      <c r="AJ3" s="139"/>
    </row>
    <row r="4" spans="1:37" ht="12.75" customHeight="1" x14ac:dyDescent="0.15">
      <c r="A4" s="170"/>
      <c r="B4" s="170"/>
      <c r="C4" s="170"/>
      <c r="D4" s="170"/>
      <c r="E4" s="170"/>
      <c r="F4" s="170"/>
      <c r="G4" s="170"/>
      <c r="H4" s="170"/>
      <c r="I4" s="170"/>
      <c r="J4" s="170"/>
      <c r="K4" s="170"/>
      <c r="L4" s="170"/>
      <c r="M4" s="170"/>
      <c r="N4" s="170"/>
      <c r="O4" s="170"/>
      <c r="P4" s="170"/>
      <c r="Q4" s="169"/>
      <c r="R4" s="169"/>
      <c r="S4" s="169"/>
      <c r="T4" s="168"/>
      <c r="U4" s="169"/>
      <c r="V4" s="169"/>
      <c r="W4" s="169"/>
      <c r="X4" s="168"/>
      <c r="Y4" s="168"/>
      <c r="Z4" s="168"/>
      <c r="AA4" s="89"/>
      <c r="AB4" s="89"/>
      <c r="AC4" s="89"/>
      <c r="AD4" s="110"/>
      <c r="AE4" s="95"/>
      <c r="AF4" s="86"/>
      <c r="AG4" s="95"/>
      <c r="AH4" s="86"/>
      <c r="AI4" s="85"/>
      <c r="AJ4" s="86"/>
    </row>
    <row r="5" spans="1:37" ht="12.75" customHeight="1" x14ac:dyDescent="0.15">
      <c r="A5" s="170"/>
      <c r="B5" s="170"/>
      <c r="C5" s="170"/>
      <c r="D5" s="170"/>
      <c r="E5" s="170"/>
      <c r="F5" s="170"/>
      <c r="G5" s="170"/>
      <c r="H5" s="170"/>
      <c r="I5" s="170"/>
      <c r="J5" s="170"/>
      <c r="K5" s="170"/>
      <c r="L5" s="170"/>
      <c r="M5" s="170"/>
      <c r="N5" s="170"/>
      <c r="O5" s="170"/>
      <c r="P5" s="170"/>
      <c r="Q5" s="169"/>
      <c r="R5" s="169"/>
      <c r="S5" s="169"/>
      <c r="T5" s="168"/>
      <c r="U5" s="169"/>
      <c r="V5" s="169"/>
      <c r="W5" s="169"/>
      <c r="X5" s="168"/>
      <c r="Y5" s="168"/>
      <c r="Z5" s="168"/>
      <c r="AA5" s="89"/>
      <c r="AB5" s="89"/>
      <c r="AC5" s="89"/>
      <c r="AD5" s="110"/>
      <c r="AE5" s="120"/>
      <c r="AF5" s="110"/>
      <c r="AG5" s="120"/>
      <c r="AH5" s="110"/>
      <c r="AI5" s="89"/>
      <c r="AJ5" s="110"/>
    </row>
    <row r="6" spans="1:37" ht="12.75" customHeight="1" x14ac:dyDescent="0.15">
      <c r="A6" s="89" t="s">
        <v>10</v>
      </c>
      <c r="B6" s="89"/>
      <c r="C6" s="89"/>
      <c r="D6" s="89"/>
      <c r="E6" s="89"/>
      <c r="F6" s="89"/>
      <c r="G6" s="89"/>
      <c r="H6" s="89"/>
      <c r="I6" s="89"/>
      <c r="J6" s="89"/>
      <c r="K6" s="89"/>
      <c r="L6" s="89"/>
      <c r="M6" s="89"/>
      <c r="N6" s="89"/>
      <c r="O6" s="89"/>
      <c r="P6" s="89"/>
      <c r="Q6" s="89"/>
      <c r="R6" s="93" t="s">
        <v>11</v>
      </c>
      <c r="S6" s="93"/>
      <c r="T6" s="93"/>
      <c r="U6" s="93"/>
      <c r="V6" s="93"/>
      <c r="W6" s="89"/>
      <c r="X6" s="89" t="s">
        <v>8</v>
      </c>
      <c r="Y6" s="89"/>
      <c r="Z6" s="89" t="s">
        <v>3</v>
      </c>
      <c r="AA6" s="89"/>
      <c r="AB6" s="89"/>
      <c r="AC6" s="89"/>
      <c r="AD6" s="110"/>
      <c r="AE6" s="120"/>
      <c r="AF6" s="110"/>
      <c r="AG6" s="120"/>
      <c r="AH6" s="110"/>
      <c r="AI6" s="89"/>
      <c r="AJ6" s="110"/>
    </row>
    <row r="7" spans="1:37" ht="12.75" customHeight="1" x14ac:dyDescent="0.15">
      <c r="A7" s="87"/>
      <c r="B7" s="87"/>
      <c r="C7" s="87"/>
      <c r="D7" s="87"/>
      <c r="E7" s="87"/>
      <c r="F7" s="87"/>
      <c r="G7" s="87"/>
      <c r="H7" s="87"/>
      <c r="I7" s="87"/>
      <c r="J7" s="87"/>
      <c r="K7" s="87"/>
      <c r="L7" s="87"/>
      <c r="M7" s="87"/>
      <c r="N7" s="87"/>
      <c r="O7" s="87"/>
      <c r="P7" s="87"/>
      <c r="Q7" s="87"/>
      <c r="R7" s="147"/>
      <c r="S7" s="147"/>
      <c r="T7" s="147"/>
      <c r="U7" s="147"/>
      <c r="V7" s="147"/>
      <c r="W7" s="87"/>
      <c r="X7" s="87"/>
      <c r="Y7" s="87"/>
      <c r="Z7" s="87"/>
      <c r="AA7" s="87"/>
      <c r="AB7" s="87"/>
      <c r="AC7" s="87"/>
      <c r="AD7" s="88"/>
      <c r="AE7" s="103"/>
      <c r="AF7" s="88"/>
      <c r="AG7" s="103"/>
      <c r="AH7" s="88"/>
      <c r="AI7" s="87"/>
      <c r="AJ7" s="88"/>
    </row>
    <row r="8" spans="1:37" ht="18" customHeight="1" x14ac:dyDescent="0.15">
      <c r="A8" s="140" t="s">
        <v>144</v>
      </c>
      <c r="B8" s="96"/>
      <c r="C8" s="96"/>
      <c r="D8" s="97"/>
      <c r="E8" s="85" t="str">
        <f>IF(職員入力欄!$J$6&lt;&gt;"",YEAR(職員入力欄!$J$6),"")&amp;""</f>
        <v/>
      </c>
      <c r="F8" s="85"/>
      <c r="G8" s="85"/>
      <c r="H8" s="85" t="s">
        <v>15</v>
      </c>
      <c r="I8" s="85" t="str">
        <f>IF(職員入力欄!$J$6&lt;&gt;"",MONTH(職員入力欄!$J$6),"")&amp;""</f>
        <v/>
      </c>
      <c r="J8" s="85" t="s">
        <v>17</v>
      </c>
      <c r="K8" s="85" t="str">
        <f>IF(職員入力欄!$J$6&lt;&gt;"",DAY(職員入力欄!$J$6),"")&amp;""</f>
        <v/>
      </c>
      <c r="L8" s="85" t="s">
        <v>16</v>
      </c>
      <c r="M8" s="85"/>
      <c r="N8" s="85"/>
      <c r="O8" s="85"/>
      <c r="P8" s="85"/>
      <c r="Q8" s="85"/>
      <c r="R8" s="85"/>
      <c r="S8" s="117" t="s">
        <v>14</v>
      </c>
      <c r="T8" s="118"/>
      <c r="U8" s="118"/>
      <c r="V8" s="119"/>
      <c r="W8" s="85" t="s">
        <v>21</v>
      </c>
      <c r="X8" s="85"/>
      <c r="Y8" s="85" t="str">
        <f>工事店入力フォーム!$L$10&amp;""</f>
        <v/>
      </c>
      <c r="Z8" s="85"/>
      <c r="AA8" s="85"/>
      <c r="AB8" s="49" t="s">
        <v>4</v>
      </c>
      <c r="AC8" s="85" t="str">
        <f>工事店入力フォーム!$S$10&amp;""</f>
        <v/>
      </c>
      <c r="AD8" s="85"/>
      <c r="AE8" s="49" t="s">
        <v>5</v>
      </c>
      <c r="AF8" s="85" t="str">
        <f>工事店入力フォーム!$X$10&amp;""</f>
        <v/>
      </c>
      <c r="AG8" s="85"/>
      <c r="AH8" s="49" t="s">
        <v>22</v>
      </c>
      <c r="AI8" s="85"/>
      <c r="AJ8" s="86"/>
      <c r="AK8" s="68"/>
    </row>
    <row r="9" spans="1:37" ht="18" customHeight="1" x14ac:dyDescent="0.15">
      <c r="A9" s="102"/>
      <c r="B9" s="99"/>
      <c r="C9" s="99"/>
      <c r="D9" s="100"/>
      <c r="E9" s="87"/>
      <c r="F9" s="87"/>
      <c r="G9" s="87"/>
      <c r="H9" s="87"/>
      <c r="I9" s="87"/>
      <c r="J9" s="87"/>
      <c r="K9" s="87"/>
      <c r="L9" s="87"/>
      <c r="M9" s="87"/>
      <c r="N9" s="87"/>
      <c r="O9" s="87"/>
      <c r="P9" s="87"/>
      <c r="Q9" s="87"/>
      <c r="R9" s="87"/>
      <c r="S9" s="114"/>
      <c r="T9" s="115"/>
      <c r="U9" s="115"/>
      <c r="V9" s="116"/>
      <c r="W9" s="87"/>
      <c r="X9" s="87"/>
      <c r="Y9" s="87"/>
      <c r="Z9" s="87"/>
      <c r="AA9" s="87"/>
      <c r="AB9" s="50" t="s">
        <v>20</v>
      </c>
      <c r="AC9" s="87"/>
      <c r="AD9" s="87"/>
      <c r="AE9" s="50" t="s">
        <v>6</v>
      </c>
      <c r="AF9" s="87"/>
      <c r="AG9" s="87"/>
      <c r="AH9" s="69"/>
      <c r="AI9" s="87"/>
      <c r="AJ9" s="88"/>
      <c r="AK9" s="68"/>
    </row>
    <row r="10" spans="1:37" ht="18" customHeight="1" x14ac:dyDescent="0.15">
      <c r="A10" s="117" t="s">
        <v>145</v>
      </c>
      <c r="B10" s="118"/>
      <c r="C10" s="118"/>
      <c r="D10" s="119"/>
      <c r="E10" s="95" t="s">
        <v>1</v>
      </c>
      <c r="F10" s="85"/>
      <c r="G10" s="85"/>
      <c r="H10" s="85"/>
      <c r="I10" s="134" t="str">
        <f>工事店入力フォーム!$O$6&amp;""</f>
        <v/>
      </c>
      <c r="J10" s="134"/>
      <c r="K10" s="134"/>
      <c r="L10" s="134"/>
      <c r="M10" s="134"/>
      <c r="N10" s="85" t="s">
        <v>23</v>
      </c>
      <c r="O10" s="85"/>
      <c r="P10" s="85" t="str">
        <f>工事店入力フォーム!$O$7&amp;""</f>
        <v/>
      </c>
      <c r="Q10" s="85"/>
      <c r="R10" s="86"/>
      <c r="S10" s="111" t="s">
        <v>25</v>
      </c>
      <c r="T10" s="112"/>
      <c r="U10" s="112"/>
      <c r="V10" s="113"/>
      <c r="W10" s="89"/>
      <c r="X10" s="89"/>
      <c r="Y10" s="89"/>
      <c r="Z10" s="89"/>
      <c r="AA10" s="89"/>
      <c r="AB10" s="89"/>
      <c r="AC10" s="89"/>
      <c r="AD10" s="89"/>
      <c r="AE10" s="89"/>
      <c r="AF10" s="89"/>
      <c r="AG10" s="89"/>
      <c r="AH10" s="89"/>
      <c r="AI10" s="89"/>
      <c r="AJ10" s="110"/>
      <c r="AK10" s="68"/>
    </row>
    <row r="11" spans="1:37" ht="15" customHeight="1" x14ac:dyDescent="0.15">
      <c r="A11" s="111"/>
      <c r="B11" s="112"/>
      <c r="C11" s="112"/>
      <c r="D11" s="113"/>
      <c r="E11" s="120"/>
      <c r="F11" s="89"/>
      <c r="G11" s="89"/>
      <c r="H11" s="89"/>
      <c r="I11" s="135"/>
      <c r="J11" s="135"/>
      <c r="K11" s="135"/>
      <c r="L11" s="135"/>
      <c r="M11" s="135"/>
      <c r="N11" s="89"/>
      <c r="O11" s="89"/>
      <c r="P11" s="89" t="str">
        <f>工事店入力フォーム!$O$8&amp;""</f>
        <v/>
      </c>
      <c r="Q11" s="89"/>
      <c r="R11" s="110"/>
      <c r="S11" s="111"/>
      <c r="T11" s="112"/>
      <c r="U11" s="112"/>
      <c r="V11" s="113"/>
      <c r="W11" s="101" t="str">
        <f>工事店入力フォーム!$M$14&amp;""</f>
        <v/>
      </c>
      <c r="X11" s="94"/>
      <c r="Y11" s="94"/>
      <c r="Z11" s="94"/>
      <c r="AA11" s="94"/>
      <c r="AB11" s="89" t="s">
        <v>4</v>
      </c>
      <c r="AC11" s="89" t="str">
        <f>工事店入力フォーム!$V$14&amp;""</f>
        <v/>
      </c>
      <c r="AD11" s="89"/>
      <c r="AE11" s="89" t="s">
        <v>5</v>
      </c>
      <c r="AF11" s="89" t="str">
        <f>工事店入力フォーム!$AA$14&amp;""</f>
        <v/>
      </c>
      <c r="AG11" s="89"/>
      <c r="AH11" s="89" t="s">
        <v>22</v>
      </c>
      <c r="AI11" s="70"/>
      <c r="AJ11" s="71"/>
      <c r="AK11" s="68"/>
    </row>
    <row r="12" spans="1:37" ht="3" customHeight="1" x14ac:dyDescent="0.15">
      <c r="A12" s="111"/>
      <c r="B12" s="112"/>
      <c r="C12" s="112"/>
      <c r="D12" s="113"/>
      <c r="E12" s="120"/>
      <c r="F12" s="89"/>
      <c r="G12" s="89"/>
      <c r="H12" s="89"/>
      <c r="I12" s="89"/>
      <c r="J12" s="89"/>
      <c r="K12" s="72"/>
      <c r="L12" s="72"/>
      <c r="M12" s="72"/>
      <c r="N12" s="89" t="s">
        <v>24</v>
      </c>
      <c r="O12" s="89"/>
      <c r="P12" s="89" t="str">
        <f>職員入力欄!$J$9&amp;""</f>
        <v/>
      </c>
      <c r="Q12" s="89"/>
      <c r="R12" s="110"/>
      <c r="S12" s="111"/>
      <c r="T12" s="112"/>
      <c r="U12" s="112"/>
      <c r="V12" s="113"/>
      <c r="W12" s="101"/>
      <c r="X12" s="94"/>
      <c r="Y12" s="94"/>
      <c r="Z12" s="94"/>
      <c r="AA12" s="94"/>
      <c r="AB12" s="89"/>
      <c r="AC12" s="89"/>
      <c r="AD12" s="89"/>
      <c r="AE12" s="89"/>
      <c r="AF12" s="89"/>
      <c r="AG12" s="89"/>
      <c r="AH12" s="89"/>
      <c r="AI12" s="70"/>
      <c r="AJ12" s="71"/>
      <c r="AK12" s="68"/>
    </row>
    <row r="13" spans="1:37" ht="15" customHeight="1" x14ac:dyDescent="0.15">
      <c r="A13" s="111"/>
      <c r="B13" s="112"/>
      <c r="C13" s="112"/>
      <c r="D13" s="113"/>
      <c r="E13" s="120"/>
      <c r="F13" s="89"/>
      <c r="G13" s="89"/>
      <c r="H13" s="89"/>
      <c r="I13" s="89"/>
      <c r="J13" s="89"/>
      <c r="K13" s="73" t="s">
        <v>18</v>
      </c>
      <c r="L13" s="73" t="s">
        <v>7</v>
      </c>
      <c r="M13" s="73" t="s">
        <v>19</v>
      </c>
      <c r="N13" s="89"/>
      <c r="O13" s="89"/>
      <c r="P13" s="89"/>
      <c r="Q13" s="89"/>
      <c r="R13" s="110"/>
      <c r="S13" s="111"/>
      <c r="T13" s="112"/>
      <c r="U13" s="112"/>
      <c r="V13" s="113"/>
      <c r="W13" s="101"/>
      <c r="X13" s="94"/>
      <c r="Y13" s="94"/>
      <c r="Z13" s="94"/>
      <c r="AA13" s="94"/>
      <c r="AB13" s="89" t="s">
        <v>20</v>
      </c>
      <c r="AC13" s="89"/>
      <c r="AD13" s="89"/>
      <c r="AE13" s="89" t="s">
        <v>6</v>
      </c>
      <c r="AF13" s="94" t="str">
        <f>工事店入力フォーム!$AD$14&amp;""</f>
        <v/>
      </c>
      <c r="AG13" s="94"/>
      <c r="AH13" s="94"/>
      <c r="AI13" s="94"/>
      <c r="AJ13" s="98"/>
      <c r="AK13" s="68"/>
    </row>
    <row r="14" spans="1:37" ht="3" customHeight="1" x14ac:dyDescent="0.15">
      <c r="A14" s="114"/>
      <c r="B14" s="115"/>
      <c r="C14" s="115"/>
      <c r="D14" s="116"/>
      <c r="E14" s="103"/>
      <c r="F14" s="87"/>
      <c r="G14" s="87"/>
      <c r="H14" s="87"/>
      <c r="I14" s="87"/>
      <c r="J14" s="87"/>
      <c r="K14" s="69"/>
      <c r="L14" s="69"/>
      <c r="M14" s="69"/>
      <c r="N14" s="87"/>
      <c r="O14" s="87"/>
      <c r="P14" s="87"/>
      <c r="Q14" s="87"/>
      <c r="R14" s="88"/>
      <c r="S14" s="114"/>
      <c r="T14" s="115"/>
      <c r="U14" s="115"/>
      <c r="V14" s="116"/>
      <c r="W14" s="102"/>
      <c r="X14" s="99"/>
      <c r="Y14" s="99"/>
      <c r="Z14" s="99"/>
      <c r="AA14" s="99"/>
      <c r="AB14" s="87"/>
      <c r="AC14" s="87"/>
      <c r="AD14" s="87"/>
      <c r="AE14" s="87"/>
      <c r="AF14" s="99"/>
      <c r="AG14" s="99"/>
      <c r="AH14" s="99"/>
      <c r="AI14" s="99"/>
      <c r="AJ14" s="100"/>
      <c r="AK14" s="68"/>
    </row>
    <row r="15" spans="1:37" ht="6.75" customHeight="1" x14ac:dyDescent="0.15">
      <c r="A15" s="117" t="s">
        <v>33</v>
      </c>
      <c r="B15" s="118"/>
      <c r="C15" s="118"/>
      <c r="D15" s="119"/>
      <c r="E15" s="95" t="str">
        <f>工事店入力フォーム!$M$17&amp;""</f>
        <v/>
      </c>
      <c r="F15" s="85"/>
      <c r="G15" s="85"/>
      <c r="H15" s="85" t="s">
        <v>29</v>
      </c>
      <c r="I15" s="85" t="str">
        <f>工事店入力フォーム!$S$17&amp;""</f>
        <v/>
      </c>
      <c r="J15" s="85" t="s">
        <v>30</v>
      </c>
      <c r="K15" s="85"/>
      <c r="L15" s="85"/>
      <c r="M15" s="85" t="str">
        <f>工事店入力フォーム!$Z$17&amp;""</f>
        <v/>
      </c>
      <c r="N15" s="85" t="s">
        <v>31</v>
      </c>
      <c r="O15" s="85"/>
      <c r="P15" s="85" t="str">
        <f>工事店入力フォーム!AF17&amp;""</f>
        <v/>
      </c>
      <c r="Q15" s="171" t="s">
        <v>141</v>
      </c>
      <c r="R15" s="172"/>
      <c r="S15" s="129" t="s">
        <v>128</v>
      </c>
      <c r="T15" s="112"/>
      <c r="U15" s="112"/>
      <c r="V15" s="113"/>
      <c r="W15" s="89"/>
      <c r="X15" s="89"/>
      <c r="Y15" s="89"/>
      <c r="Z15" s="89"/>
      <c r="AA15" s="89"/>
      <c r="AB15" s="89"/>
      <c r="AC15" s="89"/>
      <c r="AD15" s="89"/>
      <c r="AE15" s="89"/>
      <c r="AF15" s="89"/>
      <c r="AG15" s="89"/>
      <c r="AH15" s="89"/>
      <c r="AI15" s="89"/>
      <c r="AJ15" s="110"/>
      <c r="AK15" s="68"/>
    </row>
    <row r="16" spans="1:37" x14ac:dyDescent="0.15">
      <c r="A16" s="111"/>
      <c r="B16" s="112"/>
      <c r="C16" s="112"/>
      <c r="D16" s="113"/>
      <c r="E16" s="120"/>
      <c r="F16" s="89"/>
      <c r="G16" s="89"/>
      <c r="H16" s="89"/>
      <c r="I16" s="89"/>
      <c r="J16" s="89"/>
      <c r="K16" s="89"/>
      <c r="L16" s="89"/>
      <c r="M16" s="89"/>
      <c r="N16" s="89"/>
      <c r="O16" s="89"/>
      <c r="P16" s="89"/>
      <c r="Q16" s="160"/>
      <c r="R16" s="161"/>
      <c r="S16" s="111"/>
      <c r="T16" s="112"/>
      <c r="U16" s="112"/>
      <c r="V16" s="113"/>
      <c r="W16" s="89"/>
      <c r="X16" s="89" t="s">
        <v>26</v>
      </c>
      <c r="Y16" s="89"/>
      <c r="Z16" s="89"/>
      <c r="AA16" s="89" t="s">
        <v>27</v>
      </c>
      <c r="AB16" s="89" t="s">
        <v>28</v>
      </c>
      <c r="AC16" s="89"/>
      <c r="AD16" s="89"/>
      <c r="AE16" s="89"/>
      <c r="AF16" s="89"/>
      <c r="AG16" s="89"/>
      <c r="AH16" s="89"/>
      <c r="AI16" s="89"/>
      <c r="AJ16" s="110"/>
      <c r="AK16" s="68"/>
    </row>
    <row r="17" spans="1:37" ht="12.75" customHeight="1" x14ac:dyDescent="0.15">
      <c r="A17" s="111"/>
      <c r="B17" s="112"/>
      <c r="C17" s="112"/>
      <c r="D17" s="113"/>
      <c r="E17" s="130" t="s">
        <v>32</v>
      </c>
      <c r="F17" s="131"/>
      <c r="G17" s="89" t="str">
        <f>工事店入力フォーム!$M$18&amp;""</f>
        <v/>
      </c>
      <c r="H17" s="89"/>
      <c r="I17" s="89"/>
      <c r="J17" s="89"/>
      <c r="K17" s="89"/>
      <c r="L17" s="89"/>
      <c r="M17" s="89"/>
      <c r="N17" s="89"/>
      <c r="O17" s="89"/>
      <c r="P17" s="89"/>
      <c r="Q17" s="89"/>
      <c r="R17" s="110"/>
      <c r="S17" s="111"/>
      <c r="T17" s="112"/>
      <c r="U17" s="112"/>
      <c r="V17" s="113"/>
      <c r="W17" s="89"/>
      <c r="X17" s="89"/>
      <c r="Y17" s="89"/>
      <c r="Z17" s="89"/>
      <c r="AA17" s="89"/>
      <c r="AB17" s="89"/>
      <c r="AC17" s="89"/>
      <c r="AD17" s="89"/>
      <c r="AE17" s="89"/>
      <c r="AF17" s="89"/>
      <c r="AG17" s="89"/>
      <c r="AH17" s="89"/>
      <c r="AI17" s="89"/>
      <c r="AJ17" s="110"/>
      <c r="AK17" s="68"/>
    </row>
    <row r="18" spans="1:37" ht="6.75" customHeight="1" x14ac:dyDescent="0.15">
      <c r="A18" s="114"/>
      <c r="B18" s="115"/>
      <c r="C18" s="115"/>
      <c r="D18" s="116"/>
      <c r="E18" s="132"/>
      <c r="F18" s="133"/>
      <c r="G18" s="87"/>
      <c r="H18" s="87"/>
      <c r="I18" s="87"/>
      <c r="J18" s="87"/>
      <c r="K18" s="87"/>
      <c r="L18" s="87"/>
      <c r="M18" s="87"/>
      <c r="N18" s="87"/>
      <c r="O18" s="87"/>
      <c r="P18" s="87"/>
      <c r="Q18" s="87"/>
      <c r="R18" s="88"/>
      <c r="S18" s="111"/>
      <c r="T18" s="112"/>
      <c r="U18" s="112"/>
      <c r="V18" s="113"/>
      <c r="W18" s="89"/>
      <c r="X18" s="89"/>
      <c r="Y18" s="89"/>
      <c r="Z18" s="89"/>
      <c r="AA18" s="89"/>
      <c r="AB18" s="89"/>
      <c r="AC18" s="89"/>
      <c r="AD18" s="89"/>
      <c r="AE18" s="89"/>
      <c r="AF18" s="89"/>
      <c r="AG18" s="89"/>
      <c r="AH18" s="89"/>
      <c r="AI18" s="89"/>
      <c r="AJ18" s="110"/>
      <c r="AK18" s="68"/>
    </row>
    <row r="19" spans="1:37" ht="16.5" customHeight="1" x14ac:dyDescent="0.15">
      <c r="A19" s="111" t="s">
        <v>34</v>
      </c>
      <c r="B19" s="112"/>
      <c r="C19" s="112"/>
      <c r="D19" s="113"/>
      <c r="E19" s="120" t="str">
        <f>工事店入力フォーム!$M$27&amp;""</f>
        <v/>
      </c>
      <c r="F19" s="89"/>
      <c r="G19" s="89"/>
      <c r="H19" s="89"/>
      <c r="I19" s="89"/>
      <c r="J19" s="89"/>
      <c r="K19" s="95" t="s">
        <v>35</v>
      </c>
      <c r="L19" s="85"/>
      <c r="M19" s="85"/>
      <c r="N19" s="85"/>
      <c r="O19" s="95" t="str">
        <f>工事店入力フォーム!$J$29&amp;""</f>
        <v/>
      </c>
      <c r="P19" s="85"/>
      <c r="Q19" s="85"/>
      <c r="R19" s="86"/>
      <c r="S19" s="111"/>
      <c r="T19" s="112"/>
      <c r="U19" s="112"/>
      <c r="V19" s="113"/>
      <c r="W19" s="95" t="str">
        <f>IF(工事店入力フォーム!$N$74="","","１日排除汚水量"&amp;工事店入力フォーム!$N$74&amp;"㎥/日")</f>
        <v/>
      </c>
      <c r="X19" s="85"/>
      <c r="Y19" s="85"/>
      <c r="Z19" s="85"/>
      <c r="AA19" s="85"/>
      <c r="AB19" s="85"/>
      <c r="AC19" s="85"/>
      <c r="AD19" s="85"/>
      <c r="AE19" s="85"/>
      <c r="AF19" s="85"/>
      <c r="AG19" s="85"/>
      <c r="AH19" s="85"/>
      <c r="AI19" s="85"/>
      <c r="AJ19" s="86"/>
      <c r="AK19" s="68"/>
    </row>
    <row r="20" spans="1:37" ht="16.5" customHeight="1" x14ac:dyDescent="0.15">
      <c r="A20" s="114"/>
      <c r="B20" s="115"/>
      <c r="C20" s="115"/>
      <c r="D20" s="116"/>
      <c r="E20" s="103"/>
      <c r="F20" s="87"/>
      <c r="G20" s="87"/>
      <c r="H20" s="87"/>
      <c r="I20" s="87"/>
      <c r="J20" s="87"/>
      <c r="K20" s="103"/>
      <c r="L20" s="87"/>
      <c r="M20" s="87"/>
      <c r="N20" s="87"/>
      <c r="O20" s="103"/>
      <c r="P20" s="87"/>
      <c r="Q20" s="87"/>
      <c r="R20" s="88"/>
      <c r="S20" s="114"/>
      <c r="T20" s="115"/>
      <c r="U20" s="115"/>
      <c r="V20" s="116"/>
      <c r="W20" s="103"/>
      <c r="X20" s="87"/>
      <c r="Y20" s="87"/>
      <c r="Z20" s="87"/>
      <c r="AA20" s="87"/>
      <c r="AB20" s="87"/>
      <c r="AC20" s="87"/>
      <c r="AD20" s="87"/>
      <c r="AE20" s="87"/>
      <c r="AF20" s="87"/>
      <c r="AG20" s="87"/>
      <c r="AH20" s="87"/>
      <c r="AI20" s="87"/>
      <c r="AJ20" s="88"/>
      <c r="AK20" s="68"/>
    </row>
    <row r="21" spans="1:37" ht="3" customHeight="1" x14ac:dyDescent="0.15">
      <c r="A21" s="111" t="s">
        <v>39</v>
      </c>
      <c r="B21" s="112"/>
      <c r="C21" s="112"/>
      <c r="D21" s="113"/>
      <c r="E21" s="95" t="str">
        <f>IF(工事店入力フォーム!$N$31="","","同時使用水量"&amp;工事店入力フォーム!$N$31&amp;"L/分")&amp;""</f>
        <v/>
      </c>
      <c r="F21" s="85"/>
      <c r="G21" s="85"/>
      <c r="H21" s="85"/>
      <c r="I21" s="85"/>
      <c r="J21" s="85"/>
      <c r="K21" s="85"/>
      <c r="L21" s="85" t="str">
        <f>IF(工事店入力フォーム!$N$32="","","一日計画使用水量"&amp;工事店入力フォーム!$N$32&amp;"㎥/日")&amp;""</f>
        <v/>
      </c>
      <c r="M21" s="85"/>
      <c r="N21" s="85"/>
      <c r="O21" s="85"/>
      <c r="P21" s="85"/>
      <c r="Q21" s="85"/>
      <c r="R21" s="86"/>
      <c r="S21" s="129" t="s">
        <v>129</v>
      </c>
      <c r="T21" s="112"/>
      <c r="U21" s="112"/>
      <c r="V21" s="113"/>
      <c r="W21" s="89"/>
      <c r="X21" s="89"/>
      <c r="Y21" s="89"/>
      <c r="Z21" s="70"/>
      <c r="AA21" s="70"/>
      <c r="AB21" s="89"/>
      <c r="AC21" s="89"/>
      <c r="AD21" s="70"/>
      <c r="AE21" s="70"/>
      <c r="AF21" s="89"/>
      <c r="AG21" s="89"/>
      <c r="AH21" s="70"/>
      <c r="AI21" s="70"/>
      <c r="AJ21" s="71"/>
      <c r="AK21" s="68"/>
    </row>
    <row r="22" spans="1:37" ht="15" customHeight="1" x14ac:dyDescent="0.15">
      <c r="A22" s="111"/>
      <c r="B22" s="112"/>
      <c r="C22" s="112"/>
      <c r="D22" s="113"/>
      <c r="E22" s="120"/>
      <c r="F22" s="89"/>
      <c r="G22" s="89"/>
      <c r="H22" s="89"/>
      <c r="I22" s="89"/>
      <c r="J22" s="89"/>
      <c r="K22" s="89"/>
      <c r="L22" s="89"/>
      <c r="M22" s="89"/>
      <c r="N22" s="89"/>
      <c r="O22" s="89"/>
      <c r="P22" s="89"/>
      <c r="Q22" s="89"/>
      <c r="R22" s="110"/>
      <c r="S22" s="111"/>
      <c r="T22" s="112"/>
      <c r="U22" s="112"/>
      <c r="V22" s="113"/>
      <c r="W22" s="89"/>
      <c r="X22" s="89" t="s">
        <v>36</v>
      </c>
      <c r="Y22" s="89"/>
      <c r="Z22" s="89" t="str">
        <f>IF(工事店入力フォーム!$L$76="","",工事店入力フォーム!$L$76&amp;"㎥/日")</f>
        <v/>
      </c>
      <c r="AA22" s="89"/>
      <c r="AB22" s="89" t="s">
        <v>38</v>
      </c>
      <c r="AC22" s="89"/>
      <c r="AD22" s="89" t="str">
        <f>IF(工事店入力フォーム!$L$77="","",工事店入力フォーム!$L$77&amp;"㎥/日")</f>
        <v/>
      </c>
      <c r="AE22" s="89"/>
      <c r="AF22" s="89" t="s">
        <v>37</v>
      </c>
      <c r="AG22" s="89"/>
      <c r="AH22" s="89" t="str">
        <f>IF(工事店入力フォーム!$L$78="","",工事店入力フォーム!$L$78&amp;"㎥/日")</f>
        <v/>
      </c>
      <c r="AI22" s="89"/>
      <c r="AJ22" s="110"/>
      <c r="AK22" s="68"/>
    </row>
    <row r="23" spans="1:37" ht="15" customHeight="1" x14ac:dyDescent="0.15">
      <c r="A23" s="114"/>
      <c r="B23" s="115"/>
      <c r="C23" s="115"/>
      <c r="D23" s="116"/>
      <c r="E23" s="103"/>
      <c r="F23" s="87"/>
      <c r="G23" s="87"/>
      <c r="H23" s="87"/>
      <c r="I23" s="87"/>
      <c r="J23" s="87"/>
      <c r="K23" s="87"/>
      <c r="L23" s="87"/>
      <c r="M23" s="87"/>
      <c r="N23" s="87"/>
      <c r="O23" s="87"/>
      <c r="P23" s="87"/>
      <c r="Q23" s="87"/>
      <c r="R23" s="88"/>
      <c r="S23" s="114"/>
      <c r="T23" s="115"/>
      <c r="U23" s="115"/>
      <c r="V23" s="116"/>
      <c r="W23" s="87"/>
      <c r="X23" s="128"/>
      <c r="Y23" s="128"/>
      <c r="Z23" s="87"/>
      <c r="AA23" s="87"/>
      <c r="AB23" s="87"/>
      <c r="AC23" s="87"/>
      <c r="AD23" s="87"/>
      <c r="AE23" s="87"/>
      <c r="AF23" s="87"/>
      <c r="AG23" s="87"/>
      <c r="AH23" s="87"/>
      <c r="AI23" s="87"/>
      <c r="AJ23" s="88"/>
      <c r="AK23" s="68"/>
    </row>
    <row r="24" spans="1:37" ht="18" customHeight="1" x14ac:dyDescent="0.15">
      <c r="A24" s="111" t="s">
        <v>40</v>
      </c>
      <c r="B24" s="112"/>
      <c r="C24" s="112"/>
      <c r="D24" s="113"/>
      <c r="E24" s="95" t="s">
        <v>42</v>
      </c>
      <c r="F24" s="104"/>
      <c r="G24" s="126" t="s">
        <v>46</v>
      </c>
      <c r="H24" s="126"/>
      <c r="I24" s="85" t="str">
        <f>IF(工事店入力フォーム!$L$34="","",工事店入力フォーム!$L$34)&amp;""</f>
        <v/>
      </c>
      <c r="J24" s="85"/>
      <c r="K24" s="86"/>
      <c r="L24" s="127" t="s">
        <v>43</v>
      </c>
      <c r="M24" s="104"/>
      <c r="N24" s="126" t="s">
        <v>46</v>
      </c>
      <c r="O24" s="126"/>
      <c r="P24" s="89" t="str">
        <f>IF(工事店入力フォーム!$L$36="","",工事店入力フォーム!$L$36)&amp;""</f>
        <v/>
      </c>
      <c r="Q24" s="89"/>
      <c r="R24" s="110"/>
      <c r="S24" s="111" t="s">
        <v>41</v>
      </c>
      <c r="T24" s="112"/>
      <c r="U24" s="112"/>
      <c r="V24" s="113"/>
      <c r="W24" s="95" t="s">
        <v>44</v>
      </c>
      <c r="X24" s="104"/>
      <c r="Y24" s="106" t="s">
        <v>46</v>
      </c>
      <c r="Z24" s="107"/>
      <c r="AA24" s="85" t="str">
        <f>工事店入力フォーム!$L$80&amp;""</f>
        <v/>
      </c>
      <c r="AB24" s="85"/>
      <c r="AC24" s="86"/>
      <c r="AD24" s="95" t="s">
        <v>45</v>
      </c>
      <c r="AE24" s="104"/>
      <c r="AF24" s="106" t="s">
        <v>46</v>
      </c>
      <c r="AG24" s="107"/>
      <c r="AH24" s="89" t="str">
        <f>工事店入力フォーム!$L$81&amp;""</f>
        <v/>
      </c>
      <c r="AI24" s="89"/>
      <c r="AJ24" s="110"/>
      <c r="AK24" s="68"/>
    </row>
    <row r="25" spans="1:37" ht="18" customHeight="1" x14ac:dyDescent="0.15">
      <c r="A25" s="114"/>
      <c r="B25" s="115"/>
      <c r="C25" s="115"/>
      <c r="D25" s="116"/>
      <c r="E25" s="103"/>
      <c r="F25" s="105"/>
      <c r="G25" s="109" t="s">
        <v>47</v>
      </c>
      <c r="H25" s="109"/>
      <c r="I25" s="87" t="str">
        <f>IF(工事店入力フォーム!$Q$34="","","φ"&amp;工事店入力フォーム!$Q$34)&amp;""</f>
        <v/>
      </c>
      <c r="J25" s="87"/>
      <c r="K25" s="88"/>
      <c r="L25" s="103"/>
      <c r="M25" s="105"/>
      <c r="N25" s="109" t="s">
        <v>47</v>
      </c>
      <c r="O25" s="109"/>
      <c r="P25" s="87" t="str">
        <f>IF(工事店入力フォーム!$Q$36="","","φ"&amp;工事店入力フォーム!$Q$36)&amp;""</f>
        <v/>
      </c>
      <c r="Q25" s="87"/>
      <c r="R25" s="88"/>
      <c r="S25" s="114"/>
      <c r="T25" s="115"/>
      <c r="U25" s="115"/>
      <c r="V25" s="116"/>
      <c r="W25" s="103"/>
      <c r="X25" s="105"/>
      <c r="Y25" s="108" t="s">
        <v>47</v>
      </c>
      <c r="Z25" s="109"/>
      <c r="AA25" s="87" t="str">
        <f>IF(工事店入力フォーム!$S$80="","","φ"&amp;工事店入力フォーム!S80)</f>
        <v/>
      </c>
      <c r="AB25" s="87"/>
      <c r="AC25" s="88"/>
      <c r="AD25" s="103"/>
      <c r="AE25" s="105"/>
      <c r="AF25" s="108" t="s">
        <v>47</v>
      </c>
      <c r="AG25" s="109"/>
      <c r="AH25" s="87" t="str">
        <f>IF(工事店入力フォーム!$S$81="","","φ"&amp;工事店入力フォーム!S81)</f>
        <v/>
      </c>
      <c r="AI25" s="87"/>
      <c r="AJ25" s="88"/>
      <c r="AK25" s="68"/>
    </row>
    <row r="26" spans="1:37" ht="18" customHeight="1" x14ac:dyDescent="0.15">
      <c r="A26" s="111" t="s">
        <v>48</v>
      </c>
      <c r="B26" s="112"/>
      <c r="C26" s="112"/>
      <c r="D26" s="113"/>
      <c r="E26" s="95" t="str">
        <f>IF(工事店入力フォーム!$M$38="","",工事店入力フォーム!$M$38&amp;工事店入力フォーム!$U$38&amp;"L/分")&amp;""</f>
        <v/>
      </c>
      <c r="F26" s="85"/>
      <c r="G26" s="85"/>
      <c r="H26" s="85"/>
      <c r="I26" s="85"/>
      <c r="J26" s="85"/>
      <c r="K26" s="85"/>
      <c r="L26" s="85" t="str">
        <f>IF(工事店入力フォーム!$M$39="","",工事店入力フォーム!$M$39&amp;工事店入力フォーム!$U$39&amp;"L/分")&amp;""</f>
        <v/>
      </c>
      <c r="M26" s="85"/>
      <c r="N26" s="85"/>
      <c r="O26" s="85"/>
      <c r="P26" s="85"/>
      <c r="Q26" s="85"/>
      <c r="R26" s="86"/>
      <c r="S26" s="111" t="s">
        <v>49</v>
      </c>
      <c r="T26" s="112"/>
      <c r="U26" s="112"/>
      <c r="V26" s="113"/>
      <c r="W26" s="95" t="s">
        <v>50</v>
      </c>
      <c r="X26" s="85"/>
      <c r="Y26" s="85"/>
      <c r="Z26" s="85"/>
      <c r="AA26" s="85"/>
      <c r="AB26" s="85"/>
      <c r="AC26" s="85"/>
      <c r="AD26" s="85"/>
      <c r="AE26" s="96" t="str">
        <f>IF(工事店入力フォーム!$U$85="","",工事店入力フォーム!$U$85)</f>
        <v/>
      </c>
      <c r="AF26" s="96"/>
      <c r="AG26" s="96"/>
      <c r="AH26" s="96" t="str">
        <f>IF(工事店入力フォーム!$AB$85="","",工事店入力フォーム!$AB$85)</f>
        <v/>
      </c>
      <c r="AI26" s="96"/>
      <c r="AJ26" s="97"/>
      <c r="AK26" s="68"/>
    </row>
    <row r="27" spans="1:37" ht="18" customHeight="1" x14ac:dyDescent="0.15">
      <c r="A27" s="114"/>
      <c r="B27" s="115"/>
      <c r="C27" s="115"/>
      <c r="D27" s="116"/>
      <c r="E27" s="103" t="str">
        <f>IF(工事店入力フォーム!$M$38="","",工事店入力フォーム!$M$38&amp;工事店入力フォーム!$AA$38&amp;"㎥/日")&amp;""</f>
        <v/>
      </c>
      <c r="F27" s="87"/>
      <c r="G27" s="87"/>
      <c r="H27" s="87"/>
      <c r="I27" s="87"/>
      <c r="J27" s="87"/>
      <c r="K27" s="87"/>
      <c r="L27" s="87" t="str">
        <f>IF(工事店入力フォーム!$M$39="","",工事店入力フォーム!$M$39&amp;工事店入力フォーム!$AA$39&amp;"㎥/日")&amp;""</f>
        <v/>
      </c>
      <c r="M27" s="87"/>
      <c r="N27" s="87"/>
      <c r="O27" s="87"/>
      <c r="P27" s="87"/>
      <c r="Q27" s="87"/>
      <c r="R27" s="88"/>
      <c r="S27" s="114"/>
      <c r="T27" s="115"/>
      <c r="U27" s="115"/>
      <c r="V27" s="116"/>
      <c r="W27" s="74" t="s">
        <v>52</v>
      </c>
      <c r="X27" s="75"/>
      <c r="Y27" s="75"/>
      <c r="Z27" s="75"/>
      <c r="AA27" s="87" t="str">
        <f>IF(工事店入力フォーム!$S$83="","",工事店入力フォーム!$S$83&amp;"ヶ所")</f>
        <v/>
      </c>
      <c r="AB27" s="87"/>
      <c r="AC27" s="87"/>
      <c r="AD27" s="87" t="s">
        <v>51</v>
      </c>
      <c r="AE27" s="87"/>
      <c r="AF27" s="87" t="str">
        <f>IF(工事店入力フォーム!$S$84="","",工事店入力フォーム!$S$84&amp;"ヶ所")</f>
        <v/>
      </c>
      <c r="AG27" s="87"/>
      <c r="AH27" s="87"/>
      <c r="AI27" s="87"/>
      <c r="AJ27" s="88"/>
      <c r="AK27" s="68"/>
    </row>
    <row r="28" spans="1:37" ht="18" customHeight="1" x14ac:dyDescent="0.15">
      <c r="A28" s="111" t="s">
        <v>53</v>
      </c>
      <c r="B28" s="112"/>
      <c r="C28" s="112"/>
      <c r="D28" s="113"/>
      <c r="E28" s="120" t="str">
        <f>IF(工事店入力フォーム!$J$41="","",工事店入力フォーム!$J$41&amp;"戸")&amp;""</f>
        <v/>
      </c>
      <c r="F28" s="89"/>
      <c r="G28" s="89"/>
      <c r="H28" s="89"/>
      <c r="I28" s="89"/>
      <c r="J28" s="89"/>
      <c r="K28" s="89"/>
      <c r="L28" s="89"/>
      <c r="M28" s="89"/>
      <c r="N28" s="89"/>
      <c r="O28" s="89"/>
      <c r="P28" s="89"/>
      <c r="Q28" s="89"/>
      <c r="R28" s="110"/>
      <c r="S28" s="117" t="s">
        <v>54</v>
      </c>
      <c r="T28" s="118"/>
      <c r="U28" s="118"/>
      <c r="V28" s="119"/>
      <c r="W28" s="90" t="s">
        <v>55</v>
      </c>
      <c r="X28" s="90"/>
      <c r="Y28" s="90"/>
      <c r="Z28" s="90"/>
      <c r="AA28" s="90"/>
      <c r="AB28" s="90"/>
      <c r="AC28" s="90"/>
      <c r="AD28" s="90"/>
      <c r="AE28" s="90"/>
      <c r="AF28" s="90"/>
      <c r="AG28" s="90"/>
      <c r="AH28" s="90"/>
      <c r="AI28" s="90"/>
      <c r="AJ28" s="91"/>
      <c r="AK28" s="68"/>
    </row>
    <row r="29" spans="1:37" ht="18" customHeight="1" x14ac:dyDescent="0.15">
      <c r="A29" s="114"/>
      <c r="B29" s="115"/>
      <c r="C29" s="115"/>
      <c r="D29" s="116"/>
      <c r="E29" s="103"/>
      <c r="F29" s="87"/>
      <c r="G29" s="87"/>
      <c r="H29" s="87"/>
      <c r="I29" s="87"/>
      <c r="J29" s="87"/>
      <c r="K29" s="87"/>
      <c r="L29" s="87"/>
      <c r="M29" s="87"/>
      <c r="N29" s="87"/>
      <c r="O29" s="87"/>
      <c r="P29" s="87"/>
      <c r="Q29" s="87"/>
      <c r="R29" s="88"/>
      <c r="S29" s="114"/>
      <c r="T29" s="115"/>
      <c r="U29" s="115"/>
      <c r="V29" s="116"/>
      <c r="W29" s="103" t="s">
        <v>56</v>
      </c>
      <c r="X29" s="87"/>
      <c r="Y29" s="87" t="str">
        <f>IF(工事店入力フォーム!$M$87&lt;&gt;'LIST '!C38,"",'LIST '!C38)</f>
        <v/>
      </c>
      <c r="Z29" s="87"/>
      <c r="AA29" s="87"/>
      <c r="AB29" s="87"/>
      <c r="AC29" s="87"/>
      <c r="AD29" s="87" t="str">
        <f>IF(工事店入力フォーム!$M$87&lt;&gt;'LIST '!C39,"",工事店入力フォーム!$Z$87)&amp;""</f>
        <v/>
      </c>
      <c r="AE29" s="87"/>
      <c r="AF29" s="87"/>
      <c r="AG29" s="87"/>
      <c r="AH29" s="87"/>
      <c r="AI29" s="75"/>
      <c r="AJ29" s="76"/>
      <c r="AK29" s="68"/>
    </row>
    <row r="30" spans="1:37" ht="3" customHeight="1" x14ac:dyDescent="0.15">
      <c r="A30" s="111" t="s">
        <v>57</v>
      </c>
      <c r="B30" s="112"/>
      <c r="C30" s="112"/>
      <c r="D30" s="113"/>
      <c r="E30" s="92" t="s">
        <v>58</v>
      </c>
      <c r="F30" s="93"/>
      <c r="G30" s="93"/>
      <c r="H30" s="94" t="str">
        <f>工事店入力フォーム!$O$43&amp;""</f>
        <v/>
      </c>
      <c r="I30" s="94"/>
      <c r="J30" s="94"/>
      <c r="K30" s="93" t="s">
        <v>62</v>
      </c>
      <c r="L30" s="93" t="s">
        <v>63</v>
      </c>
      <c r="M30" s="93"/>
      <c r="N30" s="93"/>
      <c r="O30" s="94" t="str">
        <f>工事店入力フォーム!$O$44&amp;""</f>
        <v/>
      </c>
      <c r="P30" s="94"/>
      <c r="Q30" s="94"/>
      <c r="R30" s="98"/>
      <c r="S30" s="117" t="s">
        <v>87</v>
      </c>
      <c r="T30" s="118"/>
      <c r="U30" s="118"/>
      <c r="V30" s="119"/>
      <c r="W30" s="148" t="s">
        <v>132</v>
      </c>
      <c r="X30" s="149"/>
      <c r="Y30" s="149"/>
      <c r="Z30" s="149"/>
      <c r="AA30" s="149"/>
      <c r="AB30" s="85" t="s">
        <v>130</v>
      </c>
      <c r="AC30" s="77"/>
      <c r="AD30" s="85" t="s">
        <v>98</v>
      </c>
      <c r="AE30" s="77"/>
      <c r="AF30" s="85" t="s">
        <v>118</v>
      </c>
      <c r="AG30" s="85" t="str">
        <f>工事店入力フォーム!$U$89&amp;""</f>
        <v/>
      </c>
      <c r="AH30" s="163" t="s">
        <v>109</v>
      </c>
      <c r="AI30" s="163"/>
      <c r="AJ30" s="164"/>
      <c r="AK30" s="68"/>
    </row>
    <row r="31" spans="1:37" ht="15" customHeight="1" x14ac:dyDescent="0.15">
      <c r="A31" s="111"/>
      <c r="B31" s="112"/>
      <c r="C31" s="112"/>
      <c r="D31" s="113"/>
      <c r="E31" s="92"/>
      <c r="F31" s="93"/>
      <c r="G31" s="93"/>
      <c r="H31" s="94"/>
      <c r="I31" s="94"/>
      <c r="J31" s="94"/>
      <c r="K31" s="93"/>
      <c r="L31" s="93"/>
      <c r="M31" s="93"/>
      <c r="N31" s="93"/>
      <c r="O31" s="94"/>
      <c r="P31" s="94"/>
      <c r="Q31" s="94"/>
      <c r="R31" s="98"/>
      <c r="S31" s="111"/>
      <c r="T31" s="112"/>
      <c r="U31" s="112"/>
      <c r="V31" s="113"/>
      <c r="W31" s="150"/>
      <c r="X31" s="151"/>
      <c r="Y31" s="151"/>
      <c r="Z31" s="151"/>
      <c r="AA31" s="151"/>
      <c r="AB31" s="89"/>
      <c r="AC31" s="73" t="s">
        <v>102</v>
      </c>
      <c r="AD31" s="89"/>
      <c r="AE31" s="73" t="s">
        <v>104</v>
      </c>
      <c r="AF31" s="89"/>
      <c r="AG31" s="89"/>
      <c r="AH31" s="158"/>
      <c r="AI31" s="158"/>
      <c r="AJ31" s="159"/>
      <c r="AK31" s="68"/>
    </row>
    <row r="32" spans="1:37" ht="3" customHeight="1" x14ac:dyDescent="0.15">
      <c r="A32" s="111"/>
      <c r="B32" s="112"/>
      <c r="C32" s="112"/>
      <c r="D32" s="113"/>
      <c r="E32" s="92"/>
      <c r="F32" s="93"/>
      <c r="G32" s="93"/>
      <c r="H32" s="94"/>
      <c r="I32" s="94"/>
      <c r="J32" s="94"/>
      <c r="K32" s="93"/>
      <c r="L32" s="93"/>
      <c r="M32" s="93"/>
      <c r="N32" s="93"/>
      <c r="O32" s="94"/>
      <c r="P32" s="94"/>
      <c r="Q32" s="94"/>
      <c r="R32" s="98"/>
      <c r="S32" s="111"/>
      <c r="T32" s="112"/>
      <c r="U32" s="112"/>
      <c r="V32" s="113"/>
      <c r="W32" s="150"/>
      <c r="X32" s="151"/>
      <c r="Y32" s="151"/>
      <c r="Z32" s="151"/>
      <c r="AA32" s="151"/>
      <c r="AB32" s="89"/>
      <c r="AC32" s="72"/>
      <c r="AD32" s="89"/>
      <c r="AE32" s="72"/>
      <c r="AF32" s="89"/>
      <c r="AG32" s="89"/>
      <c r="AH32" s="158"/>
      <c r="AI32" s="158"/>
      <c r="AJ32" s="159"/>
      <c r="AK32" s="68"/>
    </row>
    <row r="33" spans="1:37" ht="3" customHeight="1" x14ac:dyDescent="0.15">
      <c r="A33" s="111"/>
      <c r="B33" s="112"/>
      <c r="C33" s="112"/>
      <c r="D33" s="113"/>
      <c r="E33" s="92" t="s">
        <v>59</v>
      </c>
      <c r="F33" s="93"/>
      <c r="G33" s="93"/>
      <c r="H33" s="89" t="str">
        <f>工事店入力フォーム!$O$45&amp;""</f>
        <v/>
      </c>
      <c r="I33" s="89"/>
      <c r="J33" s="89"/>
      <c r="K33" s="93" t="s">
        <v>62</v>
      </c>
      <c r="L33" s="93" t="s">
        <v>64</v>
      </c>
      <c r="M33" s="93"/>
      <c r="N33" s="93"/>
      <c r="O33" s="89" t="str">
        <f>工事店入力フォーム!$O$46&amp;""</f>
        <v/>
      </c>
      <c r="P33" s="89"/>
      <c r="Q33" s="89"/>
      <c r="R33" s="110" t="s">
        <v>66</v>
      </c>
      <c r="S33" s="111"/>
      <c r="T33" s="112"/>
      <c r="U33" s="112"/>
      <c r="V33" s="113"/>
      <c r="W33" s="165" t="s">
        <v>133</v>
      </c>
      <c r="X33" s="166"/>
      <c r="Y33" s="166"/>
      <c r="Z33" s="166"/>
      <c r="AA33" s="166"/>
      <c r="AB33" s="89" t="s">
        <v>131</v>
      </c>
      <c r="AC33" s="78"/>
      <c r="AD33" s="89" t="s">
        <v>98</v>
      </c>
      <c r="AE33" s="78" t="s">
        <v>119</v>
      </c>
      <c r="AF33" s="89" t="s">
        <v>2</v>
      </c>
      <c r="AG33" s="89" t="str">
        <f>工事店入力フォーム!$X$90&amp;""</f>
        <v/>
      </c>
      <c r="AH33" s="89"/>
      <c r="AI33" s="89"/>
      <c r="AJ33" s="110" t="s">
        <v>334</v>
      </c>
      <c r="AK33" s="68"/>
    </row>
    <row r="34" spans="1:37" ht="15" customHeight="1" x14ac:dyDescent="0.15">
      <c r="A34" s="111"/>
      <c r="B34" s="112"/>
      <c r="C34" s="112"/>
      <c r="D34" s="113"/>
      <c r="E34" s="92"/>
      <c r="F34" s="93"/>
      <c r="G34" s="93"/>
      <c r="H34" s="89"/>
      <c r="I34" s="89"/>
      <c r="J34" s="89"/>
      <c r="K34" s="93"/>
      <c r="L34" s="93"/>
      <c r="M34" s="93"/>
      <c r="N34" s="93"/>
      <c r="O34" s="89"/>
      <c r="P34" s="89"/>
      <c r="Q34" s="89"/>
      <c r="R34" s="110"/>
      <c r="S34" s="111"/>
      <c r="T34" s="112"/>
      <c r="U34" s="112"/>
      <c r="V34" s="113"/>
      <c r="W34" s="167"/>
      <c r="X34" s="166"/>
      <c r="Y34" s="166"/>
      <c r="Z34" s="166"/>
      <c r="AA34" s="166"/>
      <c r="AB34" s="89"/>
      <c r="AC34" s="73" t="s">
        <v>102</v>
      </c>
      <c r="AD34" s="89"/>
      <c r="AE34" s="73" t="s">
        <v>104</v>
      </c>
      <c r="AF34" s="89"/>
      <c r="AG34" s="89"/>
      <c r="AH34" s="89"/>
      <c r="AI34" s="89"/>
      <c r="AJ34" s="110"/>
      <c r="AK34" s="68"/>
    </row>
    <row r="35" spans="1:37" ht="3" customHeight="1" x14ac:dyDescent="0.15">
      <c r="A35" s="111"/>
      <c r="B35" s="112"/>
      <c r="C35" s="112"/>
      <c r="D35" s="113"/>
      <c r="E35" s="92"/>
      <c r="F35" s="93"/>
      <c r="G35" s="93"/>
      <c r="H35" s="89"/>
      <c r="I35" s="89"/>
      <c r="J35" s="89"/>
      <c r="K35" s="93"/>
      <c r="L35" s="93"/>
      <c r="M35" s="93"/>
      <c r="N35" s="93"/>
      <c r="O35" s="89"/>
      <c r="P35" s="89"/>
      <c r="Q35" s="89"/>
      <c r="R35" s="110"/>
      <c r="S35" s="111"/>
      <c r="T35" s="112"/>
      <c r="U35" s="112"/>
      <c r="V35" s="113"/>
      <c r="W35" s="167"/>
      <c r="X35" s="166"/>
      <c r="Y35" s="166"/>
      <c r="Z35" s="166"/>
      <c r="AA35" s="166"/>
      <c r="AB35" s="89"/>
      <c r="AC35" s="72"/>
      <c r="AD35" s="89"/>
      <c r="AE35" s="72"/>
      <c r="AF35" s="89"/>
      <c r="AG35" s="89"/>
      <c r="AH35" s="89"/>
      <c r="AI35" s="89"/>
      <c r="AJ35" s="110"/>
      <c r="AK35" s="68"/>
    </row>
    <row r="36" spans="1:37" ht="3" customHeight="1" x14ac:dyDescent="0.15">
      <c r="A36" s="111"/>
      <c r="B36" s="112"/>
      <c r="C36" s="112"/>
      <c r="D36" s="113"/>
      <c r="E36" s="92" t="s">
        <v>60</v>
      </c>
      <c r="F36" s="93"/>
      <c r="G36" s="93"/>
      <c r="H36" s="89" t="str">
        <f>工事店入力フォーム!$O$47&amp;""</f>
        <v/>
      </c>
      <c r="I36" s="89"/>
      <c r="J36" s="89"/>
      <c r="K36" s="93" t="s">
        <v>61</v>
      </c>
      <c r="L36" s="93" t="s">
        <v>65</v>
      </c>
      <c r="M36" s="93"/>
      <c r="N36" s="93"/>
      <c r="O36" s="89" t="str">
        <f>工事店入力フォーム!$O$48&amp;""</f>
        <v/>
      </c>
      <c r="P36" s="89"/>
      <c r="Q36" s="89"/>
      <c r="R36" s="110" t="s">
        <v>67</v>
      </c>
      <c r="S36" s="111"/>
      <c r="T36" s="112"/>
      <c r="U36" s="112"/>
      <c r="V36" s="113"/>
      <c r="W36" s="150" t="s">
        <v>56</v>
      </c>
      <c r="X36" s="151"/>
      <c r="Y36" s="151"/>
      <c r="Z36" s="151"/>
      <c r="AA36" s="151"/>
      <c r="AB36" s="89" t="s">
        <v>131</v>
      </c>
      <c r="AC36" s="78"/>
      <c r="AD36" s="89" t="s">
        <v>98</v>
      </c>
      <c r="AE36" s="78"/>
      <c r="AF36" s="70"/>
      <c r="AG36" s="70"/>
      <c r="AH36" s="70"/>
      <c r="AI36" s="70"/>
      <c r="AJ36" s="71"/>
      <c r="AK36" s="68"/>
    </row>
    <row r="37" spans="1:37" ht="15" customHeight="1" x14ac:dyDescent="0.15">
      <c r="A37" s="111"/>
      <c r="B37" s="112"/>
      <c r="C37" s="112"/>
      <c r="D37" s="113"/>
      <c r="E37" s="92"/>
      <c r="F37" s="93"/>
      <c r="G37" s="93"/>
      <c r="H37" s="89"/>
      <c r="I37" s="89"/>
      <c r="J37" s="89"/>
      <c r="K37" s="93"/>
      <c r="L37" s="93"/>
      <c r="M37" s="93"/>
      <c r="N37" s="93"/>
      <c r="O37" s="89"/>
      <c r="P37" s="89"/>
      <c r="Q37" s="89"/>
      <c r="R37" s="110"/>
      <c r="S37" s="111"/>
      <c r="T37" s="112"/>
      <c r="U37" s="112"/>
      <c r="V37" s="113"/>
      <c r="W37" s="150"/>
      <c r="X37" s="151"/>
      <c r="Y37" s="151"/>
      <c r="Z37" s="151"/>
      <c r="AA37" s="151"/>
      <c r="AB37" s="89"/>
      <c r="AC37" s="73" t="s">
        <v>102</v>
      </c>
      <c r="AD37" s="89"/>
      <c r="AE37" s="73" t="s">
        <v>104</v>
      </c>
      <c r="AF37" s="70"/>
      <c r="AG37" s="70"/>
      <c r="AH37" s="70"/>
      <c r="AI37" s="70"/>
      <c r="AJ37" s="71"/>
      <c r="AK37" s="68"/>
    </row>
    <row r="38" spans="1:37" ht="3" customHeight="1" x14ac:dyDescent="0.15">
      <c r="A38" s="114"/>
      <c r="B38" s="115"/>
      <c r="C38" s="115"/>
      <c r="D38" s="116"/>
      <c r="E38" s="152"/>
      <c r="F38" s="147"/>
      <c r="G38" s="147"/>
      <c r="H38" s="87"/>
      <c r="I38" s="87"/>
      <c r="J38" s="87"/>
      <c r="K38" s="147"/>
      <c r="L38" s="147"/>
      <c r="M38" s="147"/>
      <c r="N38" s="147"/>
      <c r="O38" s="87"/>
      <c r="P38" s="87"/>
      <c r="Q38" s="87"/>
      <c r="R38" s="88"/>
      <c r="S38" s="111"/>
      <c r="T38" s="112"/>
      <c r="U38" s="112"/>
      <c r="V38" s="113"/>
      <c r="W38" s="150"/>
      <c r="X38" s="151"/>
      <c r="Y38" s="151"/>
      <c r="Z38" s="151"/>
      <c r="AA38" s="151"/>
      <c r="AB38" s="89"/>
      <c r="AC38" s="72"/>
      <c r="AD38" s="89"/>
      <c r="AE38" s="72"/>
      <c r="AF38" s="70"/>
      <c r="AG38" s="70"/>
      <c r="AH38" s="70"/>
      <c r="AI38" s="70"/>
      <c r="AJ38" s="71"/>
      <c r="AK38" s="68"/>
    </row>
    <row r="39" spans="1:37" ht="3" customHeight="1" x14ac:dyDescent="0.15">
      <c r="A39" s="111" t="s">
        <v>68</v>
      </c>
      <c r="B39" s="112"/>
      <c r="C39" s="112"/>
      <c r="D39" s="113"/>
      <c r="E39" s="92" t="s">
        <v>69</v>
      </c>
      <c r="F39" s="93"/>
      <c r="G39" s="93"/>
      <c r="H39" s="89" t="str">
        <f>工事店入力フォーム!$M$50&amp;""</f>
        <v/>
      </c>
      <c r="I39" s="89"/>
      <c r="J39" s="89"/>
      <c r="K39" s="93" t="s">
        <v>75</v>
      </c>
      <c r="L39" s="93" t="s">
        <v>74</v>
      </c>
      <c r="M39" s="93"/>
      <c r="N39" s="93"/>
      <c r="O39" s="89" t="str">
        <f>工事店入力フォーム!$M$51&amp;""</f>
        <v/>
      </c>
      <c r="P39" s="89"/>
      <c r="Q39" s="89"/>
      <c r="R39" s="110" t="s">
        <v>76</v>
      </c>
      <c r="S39" s="111"/>
      <c r="T39" s="112"/>
      <c r="U39" s="112"/>
      <c r="V39" s="113"/>
      <c r="W39" s="150" t="s">
        <v>134</v>
      </c>
      <c r="X39" s="151"/>
      <c r="Y39" s="151"/>
      <c r="Z39" s="151"/>
      <c r="AA39" s="151"/>
      <c r="AB39" s="89" t="s">
        <v>131</v>
      </c>
      <c r="AC39" s="78"/>
      <c r="AD39" s="89" t="s">
        <v>98</v>
      </c>
      <c r="AE39" s="78"/>
      <c r="AF39" s="89"/>
      <c r="AG39" s="89"/>
      <c r="AH39" s="89"/>
      <c r="AI39" s="89"/>
      <c r="AJ39" s="110"/>
      <c r="AK39" s="68"/>
    </row>
    <row r="40" spans="1:37" ht="15" customHeight="1" x14ac:dyDescent="0.15">
      <c r="A40" s="111"/>
      <c r="B40" s="112"/>
      <c r="C40" s="112"/>
      <c r="D40" s="113"/>
      <c r="E40" s="92"/>
      <c r="F40" s="93"/>
      <c r="G40" s="93"/>
      <c r="H40" s="89"/>
      <c r="I40" s="89"/>
      <c r="J40" s="89"/>
      <c r="K40" s="93"/>
      <c r="L40" s="93"/>
      <c r="M40" s="93"/>
      <c r="N40" s="93"/>
      <c r="O40" s="89"/>
      <c r="P40" s="89"/>
      <c r="Q40" s="89"/>
      <c r="R40" s="110"/>
      <c r="S40" s="111"/>
      <c r="T40" s="112"/>
      <c r="U40" s="112"/>
      <c r="V40" s="113"/>
      <c r="W40" s="150"/>
      <c r="X40" s="151"/>
      <c r="Y40" s="151"/>
      <c r="Z40" s="151"/>
      <c r="AA40" s="151"/>
      <c r="AB40" s="89"/>
      <c r="AC40" s="73" t="s">
        <v>102</v>
      </c>
      <c r="AD40" s="89"/>
      <c r="AE40" s="73" t="s">
        <v>104</v>
      </c>
      <c r="AF40" s="89"/>
      <c r="AG40" s="89"/>
      <c r="AH40" s="89"/>
      <c r="AI40" s="89"/>
      <c r="AJ40" s="110"/>
      <c r="AK40" s="68"/>
    </row>
    <row r="41" spans="1:37" ht="3" customHeight="1" x14ac:dyDescent="0.15">
      <c r="A41" s="111"/>
      <c r="B41" s="112"/>
      <c r="C41" s="112"/>
      <c r="D41" s="113"/>
      <c r="E41" s="92"/>
      <c r="F41" s="93"/>
      <c r="G41" s="93"/>
      <c r="H41" s="89"/>
      <c r="I41" s="89"/>
      <c r="J41" s="89"/>
      <c r="K41" s="93"/>
      <c r="L41" s="93"/>
      <c r="M41" s="93"/>
      <c r="N41" s="93"/>
      <c r="O41" s="89"/>
      <c r="P41" s="89"/>
      <c r="Q41" s="89"/>
      <c r="R41" s="110"/>
      <c r="S41" s="111"/>
      <c r="T41" s="112"/>
      <c r="U41" s="112"/>
      <c r="V41" s="113"/>
      <c r="W41" s="150"/>
      <c r="X41" s="151"/>
      <c r="Y41" s="151"/>
      <c r="Z41" s="151"/>
      <c r="AA41" s="151"/>
      <c r="AB41" s="89"/>
      <c r="AC41" s="72"/>
      <c r="AD41" s="89"/>
      <c r="AE41" s="72"/>
      <c r="AF41" s="89"/>
      <c r="AG41" s="89"/>
      <c r="AH41" s="89"/>
      <c r="AI41" s="89"/>
      <c r="AJ41" s="110"/>
      <c r="AK41" s="68"/>
    </row>
    <row r="42" spans="1:37" ht="3" customHeight="1" x14ac:dyDescent="0.15">
      <c r="A42" s="111"/>
      <c r="B42" s="112"/>
      <c r="C42" s="112"/>
      <c r="D42" s="113"/>
      <c r="E42" s="92" t="s">
        <v>70</v>
      </c>
      <c r="F42" s="93"/>
      <c r="G42" s="93"/>
      <c r="H42" s="89" t="str">
        <f>工事店入力フォーム!$M$52&amp;""</f>
        <v/>
      </c>
      <c r="I42" s="89"/>
      <c r="J42" s="89"/>
      <c r="K42" s="89"/>
      <c r="L42" s="89"/>
      <c r="M42" s="89"/>
      <c r="N42" s="89"/>
      <c r="O42" s="89"/>
      <c r="P42" s="89"/>
      <c r="Q42" s="89"/>
      <c r="R42" s="110"/>
      <c r="S42" s="111"/>
      <c r="T42" s="112"/>
      <c r="U42" s="112"/>
      <c r="V42" s="113"/>
      <c r="W42" s="150" t="s">
        <v>135</v>
      </c>
      <c r="X42" s="151"/>
      <c r="Y42" s="151"/>
      <c r="Z42" s="151"/>
      <c r="AA42" s="151"/>
      <c r="AB42" s="89" t="s">
        <v>131</v>
      </c>
      <c r="AC42" s="89"/>
      <c r="AD42" s="89"/>
      <c r="AE42" s="89"/>
      <c r="AF42" s="89"/>
      <c r="AG42" s="89"/>
      <c r="AH42" s="89"/>
      <c r="AI42" s="89"/>
      <c r="AJ42" s="110"/>
      <c r="AK42" s="68"/>
    </row>
    <row r="43" spans="1:37" ht="15" customHeight="1" x14ac:dyDescent="0.15">
      <c r="A43" s="111"/>
      <c r="B43" s="112"/>
      <c r="C43" s="112"/>
      <c r="D43" s="113"/>
      <c r="E43" s="92"/>
      <c r="F43" s="93"/>
      <c r="G43" s="93"/>
      <c r="H43" s="89"/>
      <c r="I43" s="89"/>
      <c r="J43" s="89"/>
      <c r="K43" s="89"/>
      <c r="L43" s="89"/>
      <c r="M43" s="89"/>
      <c r="N43" s="89"/>
      <c r="O43" s="89"/>
      <c r="P43" s="89"/>
      <c r="Q43" s="89"/>
      <c r="R43" s="110"/>
      <c r="S43" s="111"/>
      <c r="T43" s="112"/>
      <c r="U43" s="112"/>
      <c r="V43" s="113"/>
      <c r="W43" s="150"/>
      <c r="X43" s="151"/>
      <c r="Y43" s="151"/>
      <c r="Z43" s="151"/>
      <c r="AA43" s="151"/>
      <c r="AB43" s="89"/>
      <c r="AC43" s="89" t="s">
        <v>120</v>
      </c>
      <c r="AD43" s="89"/>
      <c r="AE43" s="73" t="s">
        <v>98</v>
      </c>
      <c r="AF43" s="73" t="s">
        <v>121</v>
      </c>
      <c r="AG43" s="73" t="s">
        <v>98</v>
      </c>
      <c r="AH43" s="89" t="s">
        <v>87</v>
      </c>
      <c r="AI43" s="89"/>
      <c r="AJ43" s="110"/>
      <c r="AK43" s="68"/>
    </row>
    <row r="44" spans="1:37" ht="3" customHeight="1" x14ac:dyDescent="0.15">
      <c r="A44" s="111"/>
      <c r="B44" s="112"/>
      <c r="C44" s="112"/>
      <c r="D44" s="113"/>
      <c r="E44" s="92"/>
      <c r="F44" s="93"/>
      <c r="G44" s="93"/>
      <c r="H44" s="89"/>
      <c r="I44" s="89"/>
      <c r="J44" s="89"/>
      <c r="K44" s="89"/>
      <c r="L44" s="89"/>
      <c r="M44" s="89"/>
      <c r="N44" s="89"/>
      <c r="O44" s="89"/>
      <c r="P44" s="89"/>
      <c r="Q44" s="89"/>
      <c r="R44" s="110"/>
      <c r="S44" s="111"/>
      <c r="T44" s="112"/>
      <c r="U44" s="112"/>
      <c r="V44" s="113"/>
      <c r="W44" s="150"/>
      <c r="X44" s="151"/>
      <c r="Y44" s="151"/>
      <c r="Z44" s="151"/>
      <c r="AA44" s="151"/>
      <c r="AB44" s="89"/>
      <c r="AC44" s="89"/>
      <c r="AD44" s="89"/>
      <c r="AE44" s="89"/>
      <c r="AF44" s="89"/>
      <c r="AG44" s="89"/>
      <c r="AH44" s="89"/>
      <c r="AI44" s="89"/>
      <c r="AJ44" s="110"/>
      <c r="AK44" s="68"/>
    </row>
    <row r="45" spans="1:37" ht="3" customHeight="1" x14ac:dyDescent="0.15">
      <c r="A45" s="111"/>
      <c r="B45" s="112"/>
      <c r="C45" s="112"/>
      <c r="D45" s="113"/>
      <c r="E45" s="92" t="s">
        <v>71</v>
      </c>
      <c r="F45" s="93"/>
      <c r="G45" s="93"/>
      <c r="H45" s="89" t="str">
        <f>工事店入力フォーム!$M$53&amp;""</f>
        <v/>
      </c>
      <c r="I45" s="89"/>
      <c r="J45" s="89"/>
      <c r="K45" s="89"/>
      <c r="L45" s="89"/>
      <c r="M45" s="89"/>
      <c r="N45" s="89"/>
      <c r="O45" s="89"/>
      <c r="P45" s="89"/>
      <c r="Q45" s="89"/>
      <c r="R45" s="110"/>
      <c r="S45" s="111"/>
      <c r="T45" s="112"/>
      <c r="U45" s="112"/>
      <c r="V45" s="113"/>
      <c r="W45" s="150" t="s">
        <v>136</v>
      </c>
      <c r="X45" s="151"/>
      <c r="Y45" s="151"/>
      <c r="Z45" s="151"/>
      <c r="AA45" s="151"/>
      <c r="AB45" s="89" t="s">
        <v>131</v>
      </c>
      <c r="AC45" s="78"/>
      <c r="AD45" s="89" t="s">
        <v>98</v>
      </c>
      <c r="AE45" s="78"/>
      <c r="AF45" s="89" t="s">
        <v>2</v>
      </c>
      <c r="AG45" s="89" t="str">
        <f>IF(工事店入力フォーム!$P$94="有り",工事店入力フォーム!$U$94&amp;"箇所","")</f>
        <v/>
      </c>
      <c r="AH45" s="89"/>
      <c r="AI45" s="89"/>
      <c r="AJ45" s="110" t="s">
        <v>334</v>
      </c>
      <c r="AK45" s="68"/>
    </row>
    <row r="46" spans="1:37" ht="15" customHeight="1" x14ac:dyDescent="0.15">
      <c r="A46" s="111"/>
      <c r="B46" s="112"/>
      <c r="C46" s="112"/>
      <c r="D46" s="113"/>
      <c r="E46" s="92"/>
      <c r="F46" s="93"/>
      <c r="G46" s="93"/>
      <c r="H46" s="89"/>
      <c r="I46" s="89"/>
      <c r="J46" s="89"/>
      <c r="K46" s="89"/>
      <c r="L46" s="89"/>
      <c r="M46" s="89"/>
      <c r="N46" s="89"/>
      <c r="O46" s="89"/>
      <c r="P46" s="89"/>
      <c r="Q46" s="89"/>
      <c r="R46" s="110"/>
      <c r="S46" s="111"/>
      <c r="T46" s="112"/>
      <c r="U46" s="112"/>
      <c r="V46" s="113"/>
      <c r="W46" s="150"/>
      <c r="X46" s="151"/>
      <c r="Y46" s="151"/>
      <c r="Z46" s="151"/>
      <c r="AA46" s="151"/>
      <c r="AB46" s="89"/>
      <c r="AC46" s="73" t="s">
        <v>102</v>
      </c>
      <c r="AD46" s="89"/>
      <c r="AE46" s="73" t="s">
        <v>104</v>
      </c>
      <c r="AF46" s="89"/>
      <c r="AG46" s="89"/>
      <c r="AH46" s="89"/>
      <c r="AI46" s="89"/>
      <c r="AJ46" s="110"/>
      <c r="AK46" s="68"/>
    </row>
    <row r="47" spans="1:37" ht="3" customHeight="1" x14ac:dyDescent="0.15">
      <c r="A47" s="111"/>
      <c r="B47" s="112"/>
      <c r="C47" s="112"/>
      <c r="D47" s="113"/>
      <c r="E47" s="92"/>
      <c r="F47" s="93"/>
      <c r="G47" s="93"/>
      <c r="H47" s="89"/>
      <c r="I47" s="89"/>
      <c r="J47" s="89"/>
      <c r="K47" s="89"/>
      <c r="L47" s="89"/>
      <c r="M47" s="89"/>
      <c r="N47" s="89"/>
      <c r="O47" s="89"/>
      <c r="P47" s="89"/>
      <c r="Q47" s="89"/>
      <c r="R47" s="110"/>
      <c r="S47" s="111"/>
      <c r="T47" s="112"/>
      <c r="U47" s="112"/>
      <c r="V47" s="113"/>
      <c r="W47" s="150"/>
      <c r="X47" s="151"/>
      <c r="Y47" s="151"/>
      <c r="Z47" s="151"/>
      <c r="AA47" s="151"/>
      <c r="AB47" s="89"/>
      <c r="AC47" s="72"/>
      <c r="AD47" s="89"/>
      <c r="AE47" s="72"/>
      <c r="AF47" s="89"/>
      <c r="AG47" s="89"/>
      <c r="AH47" s="89"/>
      <c r="AI47" s="89"/>
      <c r="AJ47" s="110"/>
      <c r="AK47" s="68"/>
    </row>
    <row r="48" spans="1:37" ht="22.5" customHeight="1" x14ac:dyDescent="0.15">
      <c r="A48" s="114"/>
      <c r="B48" s="115"/>
      <c r="C48" s="115"/>
      <c r="D48" s="116"/>
      <c r="E48" s="152" t="s">
        <v>72</v>
      </c>
      <c r="F48" s="147"/>
      <c r="G48" s="147"/>
      <c r="H48" s="87" t="str">
        <f>工事店入力フォーム!$M$54&amp;""</f>
        <v/>
      </c>
      <c r="I48" s="87"/>
      <c r="J48" s="87"/>
      <c r="K48" s="79" t="s">
        <v>62</v>
      </c>
      <c r="L48" s="147" t="s">
        <v>73</v>
      </c>
      <c r="M48" s="147"/>
      <c r="N48" s="147"/>
      <c r="O48" s="87" t="str">
        <f>工事店入力フォーム!$V$54&amp;""</f>
        <v/>
      </c>
      <c r="P48" s="87"/>
      <c r="Q48" s="87"/>
      <c r="R48" s="88"/>
      <c r="S48" s="111"/>
      <c r="T48" s="112"/>
      <c r="U48" s="112"/>
      <c r="V48" s="113"/>
      <c r="W48" s="122" t="s">
        <v>86</v>
      </c>
      <c r="X48" s="122"/>
      <c r="Y48" s="122"/>
      <c r="Z48" s="122"/>
      <c r="AA48" s="122"/>
      <c r="AB48" s="122"/>
      <c r="AC48" s="122"/>
      <c r="AD48" s="122"/>
      <c r="AE48" s="122"/>
      <c r="AF48" s="122"/>
      <c r="AG48" s="122"/>
      <c r="AH48" s="122"/>
      <c r="AI48" s="122"/>
      <c r="AJ48" s="123"/>
      <c r="AK48" s="68"/>
    </row>
    <row r="49" spans="1:37" ht="22.5" customHeight="1" x14ac:dyDescent="0.15">
      <c r="A49" s="111" t="s">
        <v>78</v>
      </c>
      <c r="B49" s="112"/>
      <c r="C49" s="112"/>
      <c r="D49" s="113"/>
      <c r="E49" s="92" t="s">
        <v>69</v>
      </c>
      <c r="F49" s="93"/>
      <c r="G49" s="93"/>
      <c r="H49" s="89" t="str">
        <f>工事店入力フォーム!$M$56&amp;""</f>
        <v/>
      </c>
      <c r="I49" s="89"/>
      <c r="J49" s="89"/>
      <c r="K49" s="80" t="s">
        <v>75</v>
      </c>
      <c r="L49" s="93" t="s">
        <v>74</v>
      </c>
      <c r="M49" s="93"/>
      <c r="N49" s="93"/>
      <c r="O49" s="89" t="str">
        <f>工事店入力フォーム!$M$57&amp;""</f>
        <v/>
      </c>
      <c r="P49" s="89"/>
      <c r="Q49" s="89"/>
      <c r="R49" s="81" t="s">
        <v>76</v>
      </c>
      <c r="S49" s="114"/>
      <c r="T49" s="115"/>
      <c r="U49" s="115"/>
      <c r="V49" s="116"/>
      <c r="W49" s="153" t="str">
        <f>工事店入力フォーム!$P$95&amp;""</f>
        <v/>
      </c>
      <c r="X49" s="153"/>
      <c r="Y49" s="153"/>
      <c r="Z49" s="153"/>
      <c r="AA49" s="153"/>
      <c r="AB49" s="153"/>
      <c r="AC49" s="153"/>
      <c r="AD49" s="153"/>
      <c r="AE49" s="153"/>
      <c r="AF49" s="153"/>
      <c r="AG49" s="153"/>
      <c r="AH49" s="153"/>
      <c r="AI49" s="153"/>
      <c r="AJ49" s="154"/>
      <c r="AK49" s="68"/>
    </row>
    <row r="50" spans="1:37" ht="22.5" customHeight="1" x14ac:dyDescent="0.15">
      <c r="A50" s="114"/>
      <c r="B50" s="115"/>
      <c r="C50" s="115"/>
      <c r="D50" s="116"/>
      <c r="E50" s="103"/>
      <c r="F50" s="87"/>
      <c r="G50" s="87"/>
      <c r="H50" s="87"/>
      <c r="I50" s="87"/>
      <c r="J50" s="87"/>
      <c r="K50" s="87"/>
      <c r="L50" s="87"/>
      <c r="M50" s="87"/>
      <c r="N50" s="87"/>
      <c r="O50" s="87"/>
      <c r="P50" s="87"/>
      <c r="Q50" s="87"/>
      <c r="R50" s="88"/>
      <c r="S50" s="117" t="s">
        <v>91</v>
      </c>
      <c r="T50" s="118"/>
      <c r="U50" s="118"/>
      <c r="V50" s="119"/>
      <c r="W50" s="162" t="s">
        <v>88</v>
      </c>
      <c r="X50" s="90"/>
      <c r="Y50" s="90"/>
      <c r="Z50" s="85" t="str">
        <f>IF(工事店入力フォーム!$M$20="","",YEAR(工事店入力フォーム!$M$20))&amp;""</f>
        <v/>
      </c>
      <c r="AA50" s="85"/>
      <c r="AB50" s="49" t="s">
        <v>122</v>
      </c>
      <c r="AC50" s="49" t="str">
        <f>IF(工事店入力フォーム!$M$20="","",MONTH(工事店入力フォーム!$M$20))&amp;""</f>
        <v/>
      </c>
      <c r="AD50" s="49" t="s">
        <v>125</v>
      </c>
      <c r="AE50" s="49" t="str">
        <f>IF(工事店入力フォーム!$M$20="","",DAY(工事店入力フォーム!$M$20))&amp;""</f>
        <v/>
      </c>
      <c r="AF50" s="49" t="s">
        <v>123</v>
      </c>
      <c r="AG50" s="85"/>
      <c r="AH50" s="85"/>
      <c r="AI50" s="85"/>
      <c r="AJ50" s="86"/>
      <c r="AK50" s="68"/>
    </row>
    <row r="51" spans="1:37" ht="3" customHeight="1" x14ac:dyDescent="0.15">
      <c r="A51" s="111" t="s">
        <v>77</v>
      </c>
      <c r="B51" s="112"/>
      <c r="C51" s="112"/>
      <c r="D51" s="113"/>
      <c r="E51" s="92" t="s">
        <v>69</v>
      </c>
      <c r="F51" s="93"/>
      <c r="G51" s="89" t="str">
        <f>工事店入力フォーム!$M$59&amp;""</f>
        <v/>
      </c>
      <c r="H51" s="89" t="s">
        <v>79</v>
      </c>
      <c r="I51" s="89"/>
      <c r="J51" s="89"/>
      <c r="K51" s="85" t="s">
        <v>81</v>
      </c>
      <c r="L51" s="89"/>
      <c r="M51" s="89"/>
      <c r="N51" s="89"/>
      <c r="O51" s="85" t="s">
        <v>81</v>
      </c>
      <c r="P51" s="89"/>
      <c r="Q51" s="89"/>
      <c r="R51" s="71"/>
      <c r="S51" s="111"/>
      <c r="T51" s="112"/>
      <c r="U51" s="112"/>
      <c r="V51" s="113"/>
      <c r="W51" s="122" t="s">
        <v>89</v>
      </c>
      <c r="X51" s="122"/>
      <c r="Y51" s="122"/>
      <c r="Z51" s="89" t="str">
        <f>IF(工事店入力フォーム!$M$21="","",YEAR(工事店入力フォーム!$M$21))&amp;""</f>
        <v/>
      </c>
      <c r="AA51" s="89"/>
      <c r="AB51" s="89" t="s">
        <v>122</v>
      </c>
      <c r="AC51" s="89" t="str">
        <f>IF(工事店入力フォーム!$M$21="","",MONTH(工事店入力フォーム!$M$21))&amp;""</f>
        <v/>
      </c>
      <c r="AD51" s="89" t="s">
        <v>125</v>
      </c>
      <c r="AE51" s="89" t="str">
        <f>IF(工事店入力フォーム!$M$21="","",DAY(工事店入力フォーム!$M$21))&amp;""</f>
        <v/>
      </c>
      <c r="AF51" s="89" t="s">
        <v>123</v>
      </c>
      <c r="AG51" s="89"/>
      <c r="AH51" s="89"/>
      <c r="AI51" s="89"/>
      <c r="AJ51" s="110"/>
      <c r="AK51" s="68"/>
    </row>
    <row r="52" spans="1:37" ht="15" customHeight="1" x14ac:dyDescent="0.15">
      <c r="A52" s="111"/>
      <c r="B52" s="112"/>
      <c r="C52" s="112"/>
      <c r="D52" s="113"/>
      <c r="E52" s="92"/>
      <c r="F52" s="93"/>
      <c r="G52" s="89"/>
      <c r="H52" s="89"/>
      <c r="I52" s="124" t="s">
        <v>80</v>
      </c>
      <c r="J52" s="125"/>
      <c r="K52" s="89"/>
      <c r="L52" s="125" t="s">
        <v>82</v>
      </c>
      <c r="M52" s="125"/>
      <c r="N52" s="125"/>
      <c r="O52" s="89"/>
      <c r="P52" s="125" t="s">
        <v>83</v>
      </c>
      <c r="Q52" s="125"/>
      <c r="R52" s="82" t="s">
        <v>84</v>
      </c>
      <c r="S52" s="111"/>
      <c r="T52" s="112"/>
      <c r="U52" s="112"/>
      <c r="V52" s="113"/>
      <c r="W52" s="122"/>
      <c r="X52" s="122"/>
      <c r="Y52" s="122"/>
      <c r="Z52" s="89"/>
      <c r="AA52" s="89"/>
      <c r="AB52" s="89"/>
      <c r="AC52" s="89"/>
      <c r="AD52" s="89"/>
      <c r="AE52" s="89"/>
      <c r="AF52" s="89"/>
      <c r="AG52" s="89"/>
      <c r="AH52" s="89"/>
      <c r="AI52" s="89"/>
      <c r="AJ52" s="110"/>
      <c r="AK52" s="68"/>
    </row>
    <row r="53" spans="1:37" ht="3" customHeight="1" x14ac:dyDescent="0.15">
      <c r="A53" s="111"/>
      <c r="B53" s="112"/>
      <c r="C53" s="112"/>
      <c r="D53" s="113"/>
      <c r="E53" s="92"/>
      <c r="F53" s="93"/>
      <c r="G53" s="89"/>
      <c r="H53" s="89"/>
      <c r="I53" s="89"/>
      <c r="J53" s="89"/>
      <c r="K53" s="89"/>
      <c r="L53" s="89"/>
      <c r="M53" s="89"/>
      <c r="N53" s="89"/>
      <c r="O53" s="89"/>
      <c r="P53" s="89"/>
      <c r="Q53" s="89"/>
      <c r="R53" s="71"/>
      <c r="S53" s="111"/>
      <c r="T53" s="112"/>
      <c r="U53" s="112"/>
      <c r="V53" s="113"/>
      <c r="W53" s="122"/>
      <c r="X53" s="122"/>
      <c r="Y53" s="122"/>
      <c r="Z53" s="89"/>
      <c r="AA53" s="89"/>
      <c r="AB53" s="89"/>
      <c r="AC53" s="89"/>
      <c r="AD53" s="89"/>
      <c r="AE53" s="89"/>
      <c r="AF53" s="89"/>
      <c r="AG53" s="89"/>
      <c r="AH53" s="89"/>
      <c r="AI53" s="89"/>
      <c r="AJ53" s="110"/>
      <c r="AK53" s="68"/>
    </row>
    <row r="54" spans="1:37" ht="22.5" customHeight="1" x14ac:dyDescent="0.15">
      <c r="A54" s="114"/>
      <c r="B54" s="115"/>
      <c r="C54" s="115"/>
      <c r="D54" s="116"/>
      <c r="E54" s="155" t="s">
        <v>85</v>
      </c>
      <c r="F54" s="156"/>
      <c r="G54" s="156"/>
      <c r="H54" s="156"/>
      <c r="I54" s="156"/>
      <c r="J54" s="156"/>
      <c r="K54" s="156"/>
      <c r="L54" s="156"/>
      <c r="M54" s="156"/>
      <c r="N54" s="156"/>
      <c r="O54" s="156"/>
      <c r="P54" s="156"/>
      <c r="Q54" s="156"/>
      <c r="R54" s="157"/>
      <c r="S54" s="114"/>
      <c r="T54" s="115"/>
      <c r="U54" s="115"/>
      <c r="V54" s="116"/>
      <c r="W54" s="155" t="s">
        <v>90</v>
      </c>
      <c r="X54" s="156"/>
      <c r="Y54" s="156"/>
      <c r="Z54" s="87" t="str">
        <f>IF(工事店入力フォーム!$M$22="","",YEAR(工事店入力フォーム!$M$22))&amp;""</f>
        <v/>
      </c>
      <c r="AA54" s="87"/>
      <c r="AB54" s="50" t="s">
        <v>122</v>
      </c>
      <c r="AC54" s="50" t="str">
        <f>IF(工事店入力フォーム!$M$22="","",MONTH(工事店入力フォーム!$M$22))&amp;""</f>
        <v/>
      </c>
      <c r="AD54" s="50" t="s">
        <v>125</v>
      </c>
      <c r="AE54" s="50" t="str">
        <f>IF(工事店入力フォーム!$M$22="","",DAY(工事店入力フォーム!$M$22))&amp;""</f>
        <v/>
      </c>
      <c r="AF54" s="50" t="s">
        <v>123</v>
      </c>
      <c r="AG54" s="87"/>
      <c r="AH54" s="87"/>
      <c r="AI54" s="87"/>
      <c r="AJ54" s="88"/>
      <c r="AK54" s="68"/>
    </row>
    <row r="55" spans="1:37" ht="3" customHeight="1" x14ac:dyDescent="0.15">
      <c r="A55" s="111" t="s">
        <v>87</v>
      </c>
      <c r="B55" s="112"/>
      <c r="C55" s="112"/>
      <c r="D55" s="113"/>
      <c r="E55" s="121" t="s">
        <v>93</v>
      </c>
      <c r="F55" s="122"/>
      <c r="G55" s="122"/>
      <c r="H55" s="122"/>
      <c r="I55" s="122"/>
      <c r="J55" s="85"/>
      <c r="K55" s="85"/>
      <c r="L55" s="85"/>
      <c r="M55" s="85"/>
      <c r="N55" s="85"/>
      <c r="O55" s="85"/>
      <c r="P55" s="85"/>
      <c r="Q55" s="85"/>
      <c r="R55" s="86"/>
      <c r="S55" s="117" t="s">
        <v>116</v>
      </c>
      <c r="T55" s="118"/>
      <c r="U55" s="118"/>
      <c r="V55" s="119"/>
      <c r="W55" s="90" t="s">
        <v>110</v>
      </c>
      <c r="X55" s="90"/>
      <c r="Y55" s="90"/>
      <c r="Z55" s="90"/>
      <c r="AA55" s="90"/>
      <c r="AB55" s="85" t="s">
        <v>111</v>
      </c>
      <c r="AC55" s="83"/>
      <c r="AD55" s="85" t="s">
        <v>98</v>
      </c>
      <c r="AE55" s="83"/>
      <c r="AF55" s="85" t="s">
        <v>108</v>
      </c>
      <c r="AG55" s="85"/>
      <c r="AH55" s="85"/>
      <c r="AI55" s="85"/>
      <c r="AJ55" s="86"/>
      <c r="AK55" s="68"/>
    </row>
    <row r="56" spans="1:37" ht="15" customHeight="1" x14ac:dyDescent="0.15">
      <c r="A56" s="111"/>
      <c r="B56" s="112"/>
      <c r="C56" s="112"/>
      <c r="D56" s="113"/>
      <c r="E56" s="121"/>
      <c r="F56" s="122"/>
      <c r="G56" s="122"/>
      <c r="H56" s="122"/>
      <c r="I56" s="122"/>
      <c r="J56" s="89" t="s">
        <v>101</v>
      </c>
      <c r="K56" s="89"/>
      <c r="L56" s="89" t="s">
        <v>100</v>
      </c>
      <c r="M56" s="89"/>
      <c r="N56" s="89" t="s">
        <v>99</v>
      </c>
      <c r="O56" s="89"/>
      <c r="P56" s="89" t="s">
        <v>97</v>
      </c>
      <c r="Q56" s="89"/>
      <c r="R56" s="110"/>
      <c r="S56" s="111"/>
      <c r="T56" s="112"/>
      <c r="U56" s="112"/>
      <c r="V56" s="113"/>
      <c r="W56" s="122"/>
      <c r="X56" s="122"/>
      <c r="Y56" s="122"/>
      <c r="Z56" s="122"/>
      <c r="AA56" s="122"/>
      <c r="AB56" s="89"/>
      <c r="AC56" s="73" t="s">
        <v>112</v>
      </c>
      <c r="AD56" s="89"/>
      <c r="AE56" s="73" t="s">
        <v>113</v>
      </c>
      <c r="AF56" s="89"/>
      <c r="AG56" s="89"/>
      <c r="AH56" s="89"/>
      <c r="AI56" s="89"/>
      <c r="AJ56" s="110"/>
      <c r="AK56" s="68"/>
    </row>
    <row r="57" spans="1:37" ht="3" customHeight="1" x14ac:dyDescent="0.15">
      <c r="A57" s="111"/>
      <c r="B57" s="112"/>
      <c r="C57" s="112"/>
      <c r="D57" s="113"/>
      <c r="E57" s="121"/>
      <c r="F57" s="122"/>
      <c r="G57" s="122"/>
      <c r="H57" s="122"/>
      <c r="I57" s="122"/>
      <c r="J57" s="89"/>
      <c r="K57" s="89"/>
      <c r="L57" s="89"/>
      <c r="M57" s="89"/>
      <c r="N57" s="89"/>
      <c r="O57" s="89"/>
      <c r="P57" s="70"/>
      <c r="Q57" s="70"/>
      <c r="R57" s="110"/>
      <c r="S57" s="111"/>
      <c r="T57" s="112"/>
      <c r="U57" s="112"/>
      <c r="V57" s="113"/>
      <c r="W57" s="122"/>
      <c r="X57" s="122"/>
      <c r="Y57" s="122"/>
      <c r="Z57" s="122"/>
      <c r="AA57" s="122"/>
      <c r="AB57" s="89"/>
      <c r="AC57" s="70"/>
      <c r="AD57" s="89"/>
      <c r="AE57" s="70"/>
      <c r="AF57" s="89"/>
      <c r="AG57" s="89"/>
      <c r="AH57" s="89"/>
      <c r="AI57" s="89"/>
      <c r="AJ57" s="110"/>
      <c r="AK57" s="68"/>
    </row>
    <row r="58" spans="1:37" ht="3" customHeight="1" x14ac:dyDescent="0.15">
      <c r="A58" s="111"/>
      <c r="B58" s="112"/>
      <c r="C58" s="112"/>
      <c r="D58" s="113"/>
      <c r="E58" s="121" t="s">
        <v>92</v>
      </c>
      <c r="F58" s="122"/>
      <c r="G58" s="122"/>
      <c r="H58" s="122"/>
      <c r="I58" s="122"/>
      <c r="J58" s="122"/>
      <c r="K58" s="122"/>
      <c r="L58" s="70"/>
      <c r="M58" s="89" t="s">
        <v>103</v>
      </c>
      <c r="N58" s="70"/>
      <c r="O58" s="89" t="s">
        <v>105</v>
      </c>
      <c r="P58" s="89" t="str">
        <f>IF(工事店入力フォーム!$Y$61="",IF(工事店入力フォーム!$AH$61="","",工事店入力フォーム!$AH$61),工事店入力フォーム!$Y$61)</f>
        <v/>
      </c>
      <c r="Q58" s="158" t="s">
        <v>106</v>
      </c>
      <c r="R58" s="159"/>
      <c r="S58" s="111"/>
      <c r="T58" s="112"/>
      <c r="U58" s="112"/>
      <c r="V58" s="113"/>
      <c r="W58" s="122" t="s">
        <v>114</v>
      </c>
      <c r="X58" s="122"/>
      <c r="Y58" s="122"/>
      <c r="Z58" s="122"/>
      <c r="AA58" s="122"/>
      <c r="AB58" s="122"/>
      <c r="AC58" s="122"/>
      <c r="AD58" s="122"/>
      <c r="AE58" s="122"/>
      <c r="AF58" s="122"/>
      <c r="AG58" s="122"/>
      <c r="AH58" s="122"/>
      <c r="AI58" s="122"/>
      <c r="AJ58" s="123"/>
      <c r="AK58" s="68"/>
    </row>
    <row r="59" spans="1:37" ht="15" customHeight="1" x14ac:dyDescent="0.15">
      <c r="A59" s="111"/>
      <c r="B59" s="112"/>
      <c r="C59" s="112"/>
      <c r="D59" s="113"/>
      <c r="E59" s="121"/>
      <c r="F59" s="122"/>
      <c r="G59" s="122"/>
      <c r="H59" s="122"/>
      <c r="I59" s="122"/>
      <c r="J59" s="122"/>
      <c r="K59" s="122"/>
      <c r="L59" s="73" t="s">
        <v>102</v>
      </c>
      <c r="M59" s="89"/>
      <c r="N59" s="73" t="s">
        <v>104</v>
      </c>
      <c r="O59" s="89"/>
      <c r="P59" s="89"/>
      <c r="Q59" s="158"/>
      <c r="R59" s="159"/>
      <c r="S59" s="111"/>
      <c r="T59" s="112"/>
      <c r="U59" s="112"/>
      <c r="V59" s="113"/>
      <c r="W59" s="122"/>
      <c r="X59" s="122"/>
      <c r="Y59" s="122"/>
      <c r="Z59" s="122"/>
      <c r="AA59" s="122"/>
      <c r="AB59" s="122"/>
      <c r="AC59" s="122"/>
      <c r="AD59" s="122"/>
      <c r="AE59" s="122"/>
      <c r="AF59" s="122"/>
      <c r="AG59" s="122"/>
      <c r="AH59" s="122"/>
      <c r="AI59" s="122"/>
      <c r="AJ59" s="123"/>
      <c r="AK59" s="68"/>
    </row>
    <row r="60" spans="1:37" ht="3" customHeight="1" x14ac:dyDescent="0.15">
      <c r="A60" s="111"/>
      <c r="B60" s="112"/>
      <c r="C60" s="112"/>
      <c r="D60" s="113"/>
      <c r="E60" s="121"/>
      <c r="F60" s="122"/>
      <c r="G60" s="122"/>
      <c r="H60" s="122"/>
      <c r="I60" s="122"/>
      <c r="J60" s="122"/>
      <c r="K60" s="122"/>
      <c r="L60" s="70"/>
      <c r="M60" s="89"/>
      <c r="N60" s="70"/>
      <c r="O60" s="89"/>
      <c r="P60" s="89"/>
      <c r="Q60" s="158"/>
      <c r="R60" s="159"/>
      <c r="S60" s="111"/>
      <c r="T60" s="112"/>
      <c r="U60" s="112"/>
      <c r="V60" s="113"/>
      <c r="W60" s="122"/>
      <c r="X60" s="122"/>
      <c r="Y60" s="122"/>
      <c r="Z60" s="122"/>
      <c r="AA60" s="122"/>
      <c r="AB60" s="122"/>
      <c r="AC60" s="122"/>
      <c r="AD60" s="122"/>
      <c r="AE60" s="122"/>
      <c r="AF60" s="122"/>
      <c r="AG60" s="122"/>
      <c r="AH60" s="122"/>
      <c r="AI60" s="122"/>
      <c r="AJ60" s="123"/>
      <c r="AK60" s="68"/>
    </row>
    <row r="61" spans="1:37" ht="3" customHeight="1" x14ac:dyDescent="0.15">
      <c r="A61" s="111"/>
      <c r="B61" s="112"/>
      <c r="C61" s="112"/>
      <c r="D61" s="113"/>
      <c r="E61" s="121" t="s">
        <v>107</v>
      </c>
      <c r="F61" s="122"/>
      <c r="G61" s="122"/>
      <c r="H61" s="122"/>
      <c r="I61" s="122"/>
      <c r="J61" s="122"/>
      <c r="K61" s="70"/>
      <c r="L61" s="89" t="s">
        <v>7</v>
      </c>
      <c r="M61" s="70"/>
      <c r="N61" s="89" t="s">
        <v>321</v>
      </c>
      <c r="O61" s="89"/>
      <c r="P61" s="89" t="str">
        <f>IF(工事店入力フォーム!$Y$62="","",工事店入力フォーム!$Y$62)&amp;""</f>
        <v/>
      </c>
      <c r="Q61" s="89"/>
      <c r="R61" s="110" t="s">
        <v>3</v>
      </c>
      <c r="S61" s="111"/>
      <c r="T61" s="112"/>
      <c r="U61" s="112"/>
      <c r="V61" s="113"/>
      <c r="W61" s="122" t="s">
        <v>115</v>
      </c>
      <c r="X61" s="122"/>
      <c r="Y61" s="122"/>
      <c r="Z61" s="122"/>
      <c r="AA61" s="122"/>
      <c r="AB61" s="122"/>
      <c r="AC61" s="122"/>
      <c r="AD61" s="122"/>
      <c r="AE61" s="122"/>
      <c r="AF61" s="122"/>
      <c r="AG61" s="122"/>
      <c r="AH61" s="122"/>
      <c r="AI61" s="122"/>
      <c r="AJ61" s="123"/>
      <c r="AK61" s="68"/>
    </row>
    <row r="62" spans="1:37" ht="15" customHeight="1" x14ac:dyDescent="0.15">
      <c r="A62" s="111"/>
      <c r="B62" s="112"/>
      <c r="C62" s="112"/>
      <c r="D62" s="113"/>
      <c r="E62" s="121"/>
      <c r="F62" s="122"/>
      <c r="G62" s="122"/>
      <c r="H62" s="122"/>
      <c r="I62" s="122"/>
      <c r="J62" s="122"/>
      <c r="K62" s="73" t="s">
        <v>102</v>
      </c>
      <c r="L62" s="89"/>
      <c r="M62" s="73" t="s">
        <v>104</v>
      </c>
      <c r="N62" s="89"/>
      <c r="O62" s="89"/>
      <c r="P62" s="89"/>
      <c r="Q62" s="89"/>
      <c r="R62" s="110"/>
      <c r="S62" s="111"/>
      <c r="T62" s="112"/>
      <c r="U62" s="112"/>
      <c r="V62" s="113"/>
      <c r="W62" s="122"/>
      <c r="X62" s="122"/>
      <c r="Y62" s="122"/>
      <c r="Z62" s="122"/>
      <c r="AA62" s="122"/>
      <c r="AB62" s="122"/>
      <c r="AC62" s="122"/>
      <c r="AD62" s="122"/>
      <c r="AE62" s="122"/>
      <c r="AF62" s="122"/>
      <c r="AG62" s="122"/>
      <c r="AH62" s="122"/>
      <c r="AI62" s="122"/>
      <c r="AJ62" s="123"/>
      <c r="AK62" s="68"/>
    </row>
    <row r="63" spans="1:37" ht="3" customHeight="1" x14ac:dyDescent="0.15">
      <c r="A63" s="111"/>
      <c r="B63" s="112"/>
      <c r="C63" s="112"/>
      <c r="D63" s="113"/>
      <c r="E63" s="121"/>
      <c r="F63" s="122"/>
      <c r="G63" s="122"/>
      <c r="H63" s="122"/>
      <c r="I63" s="122"/>
      <c r="J63" s="122"/>
      <c r="K63" s="70"/>
      <c r="L63" s="89"/>
      <c r="M63" s="70"/>
      <c r="N63" s="89"/>
      <c r="O63" s="89"/>
      <c r="P63" s="89"/>
      <c r="Q63" s="89"/>
      <c r="R63" s="110"/>
      <c r="S63" s="114"/>
      <c r="T63" s="115"/>
      <c r="U63" s="115"/>
      <c r="V63" s="116"/>
      <c r="W63" s="156"/>
      <c r="X63" s="156"/>
      <c r="Y63" s="156"/>
      <c r="Z63" s="156"/>
      <c r="AA63" s="156"/>
      <c r="AB63" s="156"/>
      <c r="AC63" s="156"/>
      <c r="AD63" s="156"/>
      <c r="AE63" s="156"/>
      <c r="AF63" s="156"/>
      <c r="AG63" s="156"/>
      <c r="AH63" s="156"/>
      <c r="AI63" s="156"/>
      <c r="AJ63" s="157"/>
      <c r="AK63" s="68"/>
    </row>
    <row r="64" spans="1:37" ht="3" customHeight="1" x14ac:dyDescent="0.15">
      <c r="A64" s="111"/>
      <c r="B64" s="112"/>
      <c r="C64" s="112"/>
      <c r="D64" s="113"/>
      <c r="E64" s="121" t="s">
        <v>94</v>
      </c>
      <c r="F64" s="122"/>
      <c r="G64" s="122"/>
      <c r="H64" s="122"/>
      <c r="I64" s="122"/>
      <c r="J64" s="122"/>
      <c r="K64" s="70"/>
      <c r="L64" s="89" t="s">
        <v>7</v>
      </c>
      <c r="M64" s="70"/>
      <c r="N64" s="89" t="s">
        <v>324</v>
      </c>
      <c r="O64" s="89" t="str">
        <f>IF(工事店入力フォーム!$Y$63="","",工事店入力フォーム!$Y$63)&amp;""</f>
        <v/>
      </c>
      <c r="P64" s="89"/>
      <c r="Q64" s="89"/>
      <c r="R64" s="110" t="s">
        <v>325</v>
      </c>
      <c r="S64" s="117" t="s">
        <v>117</v>
      </c>
      <c r="T64" s="118"/>
      <c r="U64" s="118"/>
      <c r="V64" s="119"/>
      <c r="W64" s="90" t="s">
        <v>124</v>
      </c>
      <c r="X64" s="90"/>
      <c r="Y64" s="90"/>
      <c r="Z64" s="90"/>
      <c r="AA64" s="90"/>
      <c r="AB64" s="90"/>
      <c r="AC64" s="90"/>
      <c r="AD64" s="90"/>
      <c r="AE64" s="90"/>
      <c r="AF64" s="90"/>
      <c r="AG64" s="90"/>
      <c r="AH64" s="90"/>
      <c r="AI64" s="90"/>
      <c r="AJ64" s="91"/>
      <c r="AK64" s="68"/>
    </row>
    <row r="65" spans="1:37" ht="15" customHeight="1" x14ac:dyDescent="0.15">
      <c r="A65" s="111"/>
      <c r="B65" s="112"/>
      <c r="C65" s="112"/>
      <c r="D65" s="113"/>
      <c r="E65" s="121"/>
      <c r="F65" s="122"/>
      <c r="G65" s="122"/>
      <c r="H65" s="122"/>
      <c r="I65" s="122"/>
      <c r="J65" s="122"/>
      <c r="K65" s="73" t="s">
        <v>102</v>
      </c>
      <c r="L65" s="89"/>
      <c r="M65" s="73" t="s">
        <v>104</v>
      </c>
      <c r="N65" s="89"/>
      <c r="O65" s="89"/>
      <c r="P65" s="89"/>
      <c r="Q65" s="89"/>
      <c r="R65" s="110"/>
      <c r="S65" s="111"/>
      <c r="T65" s="112"/>
      <c r="U65" s="112"/>
      <c r="V65" s="113"/>
      <c r="W65" s="122"/>
      <c r="X65" s="122"/>
      <c r="Y65" s="122"/>
      <c r="Z65" s="122"/>
      <c r="AA65" s="122"/>
      <c r="AB65" s="122"/>
      <c r="AC65" s="122"/>
      <c r="AD65" s="122"/>
      <c r="AE65" s="122"/>
      <c r="AF65" s="122"/>
      <c r="AG65" s="122"/>
      <c r="AH65" s="122"/>
      <c r="AI65" s="122"/>
      <c r="AJ65" s="123"/>
      <c r="AK65" s="68"/>
    </row>
    <row r="66" spans="1:37" ht="3" customHeight="1" x14ac:dyDescent="0.15">
      <c r="A66" s="111"/>
      <c r="B66" s="112"/>
      <c r="C66" s="112"/>
      <c r="D66" s="113"/>
      <c r="E66" s="121"/>
      <c r="F66" s="122"/>
      <c r="G66" s="122"/>
      <c r="H66" s="122"/>
      <c r="I66" s="122"/>
      <c r="J66" s="122"/>
      <c r="K66" s="70"/>
      <c r="L66" s="89"/>
      <c r="M66" s="70"/>
      <c r="N66" s="89"/>
      <c r="O66" s="89"/>
      <c r="P66" s="89"/>
      <c r="Q66" s="89"/>
      <c r="R66" s="110"/>
      <c r="S66" s="111"/>
      <c r="T66" s="112"/>
      <c r="U66" s="112"/>
      <c r="V66" s="113"/>
      <c r="W66" s="122"/>
      <c r="X66" s="122"/>
      <c r="Y66" s="122"/>
      <c r="Z66" s="122"/>
      <c r="AA66" s="122"/>
      <c r="AB66" s="122"/>
      <c r="AC66" s="122"/>
      <c r="AD66" s="122"/>
      <c r="AE66" s="122"/>
      <c r="AF66" s="122"/>
      <c r="AG66" s="122"/>
      <c r="AH66" s="122"/>
      <c r="AI66" s="122"/>
      <c r="AJ66" s="123"/>
      <c r="AK66" s="68"/>
    </row>
    <row r="67" spans="1:37" ht="3" customHeight="1" x14ac:dyDescent="0.15">
      <c r="A67" s="111"/>
      <c r="B67" s="112"/>
      <c r="C67" s="112"/>
      <c r="D67" s="113"/>
      <c r="E67" s="121" t="s">
        <v>95</v>
      </c>
      <c r="F67" s="122"/>
      <c r="G67" s="122"/>
      <c r="H67" s="122"/>
      <c r="I67" s="122"/>
      <c r="J67" s="122"/>
      <c r="K67" s="70"/>
      <c r="L67" s="89" t="s">
        <v>7</v>
      </c>
      <c r="M67" s="70"/>
      <c r="N67" s="89" t="s">
        <v>2</v>
      </c>
      <c r="O67" s="89" t="str">
        <f>IF(工事店入力フォーム!$U$64="","",工事店入力フォーム!$U$64)&amp;""</f>
        <v/>
      </c>
      <c r="P67" s="160" t="s">
        <v>109</v>
      </c>
      <c r="Q67" s="160"/>
      <c r="R67" s="161"/>
      <c r="S67" s="111"/>
      <c r="T67" s="112"/>
      <c r="U67" s="112"/>
      <c r="V67" s="113"/>
      <c r="W67" s="89"/>
      <c r="X67" s="89"/>
      <c r="Y67" s="89"/>
      <c r="Z67" s="89"/>
      <c r="AA67" s="89"/>
      <c r="AB67" s="89"/>
      <c r="AC67" s="89"/>
      <c r="AD67" s="89"/>
      <c r="AE67" s="89"/>
      <c r="AF67" s="89"/>
      <c r="AG67" s="89"/>
      <c r="AH67" s="89"/>
      <c r="AI67" s="89"/>
      <c r="AJ67" s="110"/>
      <c r="AK67" s="68"/>
    </row>
    <row r="68" spans="1:37" ht="15" customHeight="1" x14ac:dyDescent="0.15">
      <c r="A68" s="111"/>
      <c r="B68" s="112"/>
      <c r="C68" s="112"/>
      <c r="D68" s="113"/>
      <c r="E68" s="121"/>
      <c r="F68" s="122"/>
      <c r="G68" s="122"/>
      <c r="H68" s="122"/>
      <c r="I68" s="122"/>
      <c r="J68" s="122"/>
      <c r="K68" s="73" t="s">
        <v>102</v>
      </c>
      <c r="L68" s="89"/>
      <c r="M68" s="73" t="s">
        <v>104</v>
      </c>
      <c r="N68" s="89"/>
      <c r="O68" s="89"/>
      <c r="P68" s="160"/>
      <c r="Q68" s="160"/>
      <c r="R68" s="161"/>
      <c r="S68" s="111"/>
      <c r="T68" s="112"/>
      <c r="U68" s="112"/>
      <c r="V68" s="113"/>
      <c r="W68" s="89"/>
      <c r="X68" s="89"/>
      <c r="Y68" s="89"/>
      <c r="Z68" s="89"/>
      <c r="AA68" s="89"/>
      <c r="AB68" s="89"/>
      <c r="AC68" s="89"/>
      <c r="AD68" s="89"/>
      <c r="AE68" s="89"/>
      <c r="AF68" s="89"/>
      <c r="AG68" s="89"/>
      <c r="AH68" s="89"/>
      <c r="AI68" s="89"/>
      <c r="AJ68" s="110"/>
      <c r="AK68" s="68"/>
    </row>
    <row r="69" spans="1:37" ht="3" customHeight="1" x14ac:dyDescent="0.15">
      <c r="A69" s="111"/>
      <c r="B69" s="112"/>
      <c r="C69" s="112"/>
      <c r="D69" s="113"/>
      <c r="E69" s="121"/>
      <c r="F69" s="122"/>
      <c r="G69" s="122"/>
      <c r="H69" s="122"/>
      <c r="I69" s="122"/>
      <c r="J69" s="122"/>
      <c r="K69" s="70"/>
      <c r="L69" s="89"/>
      <c r="M69" s="70"/>
      <c r="N69" s="89"/>
      <c r="O69" s="89"/>
      <c r="P69" s="160"/>
      <c r="Q69" s="160"/>
      <c r="R69" s="161"/>
      <c r="S69" s="111"/>
      <c r="T69" s="112"/>
      <c r="U69" s="112"/>
      <c r="V69" s="113"/>
      <c r="W69" s="89"/>
      <c r="X69" s="89"/>
      <c r="Y69" s="89"/>
      <c r="Z69" s="89"/>
      <c r="AA69" s="89"/>
      <c r="AB69" s="89"/>
      <c r="AC69" s="89"/>
      <c r="AD69" s="89"/>
      <c r="AE69" s="89"/>
      <c r="AF69" s="89"/>
      <c r="AG69" s="89"/>
      <c r="AH69" s="89"/>
      <c r="AI69" s="89"/>
      <c r="AJ69" s="110"/>
      <c r="AK69" s="68"/>
    </row>
    <row r="70" spans="1:37" ht="3" customHeight="1" x14ac:dyDescent="0.15">
      <c r="A70" s="111"/>
      <c r="B70" s="112"/>
      <c r="C70" s="112"/>
      <c r="D70" s="113"/>
      <c r="E70" s="121" t="s">
        <v>96</v>
      </c>
      <c r="F70" s="122"/>
      <c r="G70" s="122"/>
      <c r="H70" s="122"/>
      <c r="I70" s="122"/>
      <c r="J70" s="122"/>
      <c r="K70" s="70"/>
      <c r="L70" s="89" t="s">
        <v>7</v>
      </c>
      <c r="M70" s="70"/>
      <c r="N70" s="89" t="s">
        <v>322</v>
      </c>
      <c r="O70" s="89" t="str">
        <f>IF(工事店入力フォーム!$Y$65="","",工事店入力フォーム!$Y$65)&amp;""</f>
        <v/>
      </c>
      <c r="P70" s="89"/>
      <c r="Q70" s="89"/>
      <c r="R70" s="110" t="s">
        <v>323</v>
      </c>
      <c r="S70" s="111"/>
      <c r="T70" s="112"/>
      <c r="U70" s="112"/>
      <c r="V70" s="113"/>
      <c r="W70" s="89"/>
      <c r="X70" s="89"/>
      <c r="Y70" s="89"/>
      <c r="Z70" s="89"/>
      <c r="AA70" s="89"/>
      <c r="AB70" s="89"/>
      <c r="AC70" s="89"/>
      <c r="AD70" s="89"/>
      <c r="AE70" s="89"/>
      <c r="AF70" s="89"/>
      <c r="AG70" s="89"/>
      <c r="AH70" s="89"/>
      <c r="AI70" s="89"/>
      <c r="AJ70" s="110"/>
      <c r="AK70" s="68"/>
    </row>
    <row r="71" spans="1:37" ht="15" customHeight="1" x14ac:dyDescent="0.15">
      <c r="A71" s="111"/>
      <c r="B71" s="112"/>
      <c r="C71" s="112"/>
      <c r="D71" s="113"/>
      <c r="E71" s="121"/>
      <c r="F71" s="122"/>
      <c r="G71" s="122"/>
      <c r="H71" s="122"/>
      <c r="I71" s="122"/>
      <c r="J71" s="122"/>
      <c r="K71" s="73" t="s">
        <v>102</v>
      </c>
      <c r="L71" s="89"/>
      <c r="M71" s="73" t="s">
        <v>104</v>
      </c>
      <c r="N71" s="89"/>
      <c r="O71" s="89"/>
      <c r="P71" s="89"/>
      <c r="Q71" s="89"/>
      <c r="R71" s="110"/>
      <c r="S71" s="111"/>
      <c r="T71" s="112"/>
      <c r="U71" s="112"/>
      <c r="V71" s="113"/>
      <c r="W71" s="89"/>
      <c r="X71" s="89"/>
      <c r="Y71" s="89"/>
      <c r="Z71" s="89"/>
      <c r="AA71" s="89"/>
      <c r="AB71" s="89"/>
      <c r="AC71" s="89"/>
      <c r="AD71" s="89"/>
      <c r="AE71" s="89"/>
      <c r="AF71" s="89"/>
      <c r="AG71" s="89"/>
      <c r="AH71" s="89"/>
      <c r="AI71" s="89"/>
      <c r="AJ71" s="110"/>
      <c r="AK71" s="68"/>
    </row>
    <row r="72" spans="1:37" ht="3" customHeight="1" x14ac:dyDescent="0.15">
      <c r="A72" s="111"/>
      <c r="B72" s="112"/>
      <c r="C72" s="112"/>
      <c r="D72" s="113"/>
      <c r="E72" s="121"/>
      <c r="F72" s="122"/>
      <c r="G72" s="122"/>
      <c r="H72" s="122"/>
      <c r="I72" s="122"/>
      <c r="J72" s="122"/>
      <c r="K72" s="70"/>
      <c r="L72" s="89"/>
      <c r="M72" s="70"/>
      <c r="N72" s="89"/>
      <c r="O72" s="89"/>
      <c r="P72" s="89"/>
      <c r="Q72" s="89"/>
      <c r="R72" s="110"/>
      <c r="S72" s="111"/>
      <c r="T72" s="112"/>
      <c r="U72" s="112"/>
      <c r="V72" s="113"/>
      <c r="W72" s="89"/>
      <c r="X72" s="89"/>
      <c r="Y72" s="89"/>
      <c r="Z72" s="89"/>
      <c r="AA72" s="89"/>
      <c r="AB72" s="89"/>
      <c r="AC72" s="89"/>
      <c r="AD72" s="89"/>
      <c r="AE72" s="89"/>
      <c r="AF72" s="89"/>
      <c r="AG72" s="89"/>
      <c r="AH72" s="89"/>
      <c r="AI72" s="89"/>
      <c r="AJ72" s="110"/>
      <c r="AK72" s="68"/>
    </row>
    <row r="73" spans="1:37" ht="24" customHeight="1" x14ac:dyDescent="0.15">
      <c r="A73" s="111"/>
      <c r="B73" s="112"/>
      <c r="C73" s="112"/>
      <c r="D73" s="113"/>
      <c r="E73" s="120"/>
      <c r="F73" s="89"/>
      <c r="G73" s="89"/>
      <c r="H73" s="89"/>
      <c r="I73" s="89"/>
      <c r="J73" s="89"/>
      <c r="K73" s="89"/>
      <c r="L73" s="89"/>
      <c r="M73" s="89"/>
      <c r="N73" s="89"/>
      <c r="O73" s="89"/>
      <c r="P73" s="89"/>
      <c r="Q73" s="89"/>
      <c r="R73" s="110"/>
      <c r="S73" s="111"/>
      <c r="T73" s="112"/>
      <c r="U73" s="112"/>
      <c r="V73" s="113"/>
      <c r="W73" s="89"/>
      <c r="X73" s="89"/>
      <c r="Y73" s="89"/>
      <c r="Z73" s="89"/>
      <c r="AA73" s="89"/>
      <c r="AB73" s="89"/>
      <c r="AC73" s="89"/>
      <c r="AD73" s="89"/>
      <c r="AE73" s="89"/>
      <c r="AF73" s="89"/>
      <c r="AG73" s="89"/>
      <c r="AH73" s="89"/>
      <c r="AI73" s="89"/>
      <c r="AJ73" s="110"/>
      <c r="AK73" s="68"/>
    </row>
    <row r="74" spans="1:37" ht="24" customHeight="1" x14ac:dyDescent="0.15">
      <c r="A74" s="114"/>
      <c r="B74" s="115"/>
      <c r="C74" s="115"/>
      <c r="D74" s="116"/>
      <c r="E74" s="103"/>
      <c r="F74" s="87"/>
      <c r="G74" s="87"/>
      <c r="H74" s="87"/>
      <c r="I74" s="87"/>
      <c r="J74" s="87"/>
      <c r="K74" s="87"/>
      <c r="L74" s="87"/>
      <c r="M74" s="87"/>
      <c r="N74" s="87"/>
      <c r="O74" s="87"/>
      <c r="P74" s="87"/>
      <c r="Q74" s="87"/>
      <c r="R74" s="88"/>
      <c r="S74" s="114"/>
      <c r="T74" s="115"/>
      <c r="U74" s="115"/>
      <c r="V74" s="116"/>
      <c r="W74" s="87"/>
      <c r="X74" s="87"/>
      <c r="Y74" s="87"/>
      <c r="Z74" s="87"/>
      <c r="AA74" s="87"/>
      <c r="AB74" s="87"/>
      <c r="AC74" s="87"/>
      <c r="AD74" s="87"/>
      <c r="AE74" s="87"/>
      <c r="AF74" s="87"/>
      <c r="AG74" s="87"/>
      <c r="AH74" s="87"/>
      <c r="AI74" s="87"/>
      <c r="AJ74" s="88"/>
      <c r="AK74" s="68"/>
    </row>
    <row r="75" spans="1:37" x14ac:dyDescent="0.1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row>
  </sheetData>
  <sheetProtection algorithmName="SHA-512" hashValue="tTtavccAYTAgcOyqA+9gjxHXCPphVdmXspTOrnjYdPMM/2CWFjnMCL1tFX0g5qrJ2KQUkWJ8sarv/csQ4bwVLg==" saltValue="T9j/+wR/7HLiyPEr2YUtGQ==" spinCount="100000" sheet="1" objects="1" scenarios="1" selectLockedCells="1"/>
  <mergeCells count="294">
    <mergeCell ref="X3:Z5"/>
    <mergeCell ref="U3:W5"/>
    <mergeCell ref="T3:T5"/>
    <mergeCell ref="Q3:S5"/>
    <mergeCell ref="A3:P5"/>
    <mergeCell ref="Q15:R16"/>
    <mergeCell ref="P15:P16"/>
    <mergeCell ref="J55:K55"/>
    <mergeCell ref="L55:M55"/>
    <mergeCell ref="N55:O55"/>
    <mergeCell ref="P55:Q55"/>
    <mergeCell ref="R55:R57"/>
    <mergeCell ref="J57:K57"/>
    <mergeCell ref="L57:M57"/>
    <mergeCell ref="N57:O57"/>
    <mergeCell ref="W54:Y54"/>
    <mergeCell ref="E48:G48"/>
    <mergeCell ref="L48:N48"/>
    <mergeCell ref="O48:R48"/>
    <mergeCell ref="H48:J48"/>
    <mergeCell ref="A51:D54"/>
    <mergeCell ref="E51:F53"/>
    <mergeCell ref="G51:G53"/>
    <mergeCell ref="H51:H53"/>
    <mergeCell ref="AB30:AB32"/>
    <mergeCell ref="AB33:AB35"/>
    <mergeCell ref="AB36:AB38"/>
    <mergeCell ref="AB39:AB41"/>
    <mergeCell ref="AB42:AB44"/>
    <mergeCell ref="AB45:AB47"/>
    <mergeCell ref="W50:Y50"/>
    <mergeCell ref="Z54:AA54"/>
    <mergeCell ref="W48:AJ48"/>
    <mergeCell ref="AD30:AD32"/>
    <mergeCell ref="AF30:AF32"/>
    <mergeCell ref="AG30:AG32"/>
    <mergeCell ref="AH30:AJ32"/>
    <mergeCell ref="AF39:AJ41"/>
    <mergeCell ref="AH43:AI43"/>
    <mergeCell ref="W33:AA35"/>
    <mergeCell ref="W36:AA38"/>
    <mergeCell ref="W39:AA41"/>
    <mergeCell ref="AJ33:AJ35"/>
    <mergeCell ref="AG33:AI35"/>
    <mergeCell ref="N67:N69"/>
    <mergeCell ref="O67:O69"/>
    <mergeCell ref="P67:R69"/>
    <mergeCell ref="AB55:AB57"/>
    <mergeCell ref="N70:N72"/>
    <mergeCell ref="R70:R72"/>
    <mergeCell ref="O70:Q72"/>
    <mergeCell ref="R61:R63"/>
    <mergeCell ref="P61:Q63"/>
    <mergeCell ref="N64:N66"/>
    <mergeCell ref="R64:R66"/>
    <mergeCell ref="O64:Q66"/>
    <mergeCell ref="P56:Q56"/>
    <mergeCell ref="W67:AJ74"/>
    <mergeCell ref="W55:AA57"/>
    <mergeCell ref="AG55:AJ57"/>
    <mergeCell ref="W58:AJ60"/>
    <mergeCell ref="W61:AJ63"/>
    <mergeCell ref="S55:V63"/>
    <mergeCell ref="AD55:AD57"/>
    <mergeCell ref="AF55:AF57"/>
    <mergeCell ref="A49:D50"/>
    <mergeCell ref="E49:G49"/>
    <mergeCell ref="H49:J49"/>
    <mergeCell ref="L49:N49"/>
    <mergeCell ref="O49:Q49"/>
    <mergeCell ref="E50:R50"/>
    <mergeCell ref="K51:K53"/>
    <mergeCell ref="O51:O53"/>
    <mergeCell ref="L51:N51"/>
    <mergeCell ref="L53:N53"/>
    <mergeCell ref="P53:Q53"/>
    <mergeCell ref="P51:Q51"/>
    <mergeCell ref="K30:K32"/>
    <mergeCell ref="L30:N32"/>
    <mergeCell ref="W30:AA32"/>
    <mergeCell ref="A30:D38"/>
    <mergeCell ref="H33:J35"/>
    <mergeCell ref="K33:K35"/>
    <mergeCell ref="L33:N35"/>
    <mergeCell ref="H36:J38"/>
    <mergeCell ref="K36:K38"/>
    <mergeCell ref="L36:N38"/>
    <mergeCell ref="O30:R32"/>
    <mergeCell ref="E33:G35"/>
    <mergeCell ref="E36:G38"/>
    <mergeCell ref="O33:Q35"/>
    <mergeCell ref="O36:Q38"/>
    <mergeCell ref="R33:R35"/>
    <mergeCell ref="R36:R38"/>
    <mergeCell ref="S30:V49"/>
    <mergeCell ref="W49:AJ49"/>
    <mergeCell ref="R39:R41"/>
    <mergeCell ref="AF45:AF47"/>
    <mergeCell ref="AJ45:AJ47"/>
    <mergeCell ref="AG45:AI47"/>
    <mergeCell ref="AF33:AF35"/>
    <mergeCell ref="AI4:AJ7"/>
    <mergeCell ref="AI2:AJ3"/>
    <mergeCell ref="A8:D9"/>
    <mergeCell ref="S8:V9"/>
    <mergeCell ref="E8:G9"/>
    <mergeCell ref="H8:H9"/>
    <mergeCell ref="I8:I9"/>
    <mergeCell ref="AA2:AD7"/>
    <mergeCell ref="AE2:AF2"/>
    <mergeCell ref="AE3:AF3"/>
    <mergeCell ref="AE4:AF7"/>
    <mergeCell ref="AG2:AH2"/>
    <mergeCell ref="AG3:AH3"/>
    <mergeCell ref="AG4:AH7"/>
    <mergeCell ref="A2:Z2"/>
    <mergeCell ref="A6:Q7"/>
    <mergeCell ref="R6:V7"/>
    <mergeCell ref="W6:W7"/>
    <mergeCell ref="X6:X7"/>
    <mergeCell ref="Y6:Y7"/>
    <mergeCell ref="Z6:Z7"/>
    <mergeCell ref="AI8:AJ9"/>
    <mergeCell ref="W9:X9"/>
    <mergeCell ref="L8:L9"/>
    <mergeCell ref="J8:J9"/>
    <mergeCell ref="K8:K9"/>
    <mergeCell ref="M8:R9"/>
    <mergeCell ref="W8:X8"/>
    <mergeCell ref="A10:D14"/>
    <mergeCell ref="E10:H11"/>
    <mergeCell ref="N10:O11"/>
    <mergeCell ref="I10:M11"/>
    <mergeCell ref="P10:R10"/>
    <mergeCell ref="P11:R11"/>
    <mergeCell ref="E12:J14"/>
    <mergeCell ref="N12:O14"/>
    <mergeCell ref="P12:R14"/>
    <mergeCell ref="S10:V14"/>
    <mergeCell ref="W10:AJ10"/>
    <mergeCell ref="AH11:AH12"/>
    <mergeCell ref="AE11:AE12"/>
    <mergeCell ref="AE13:AE14"/>
    <mergeCell ref="AF11:AG12"/>
    <mergeCell ref="A21:D23"/>
    <mergeCell ref="X16:Z17"/>
    <mergeCell ref="AB16:AD17"/>
    <mergeCell ref="AA16:AA17"/>
    <mergeCell ref="A15:D18"/>
    <mergeCell ref="E19:J20"/>
    <mergeCell ref="A19:D20"/>
    <mergeCell ref="K19:N20"/>
    <mergeCell ref="O19:R20"/>
    <mergeCell ref="S15:V20"/>
    <mergeCell ref="W15:W18"/>
    <mergeCell ref="E17:F18"/>
    <mergeCell ref="G17:R18"/>
    <mergeCell ref="E15:G16"/>
    <mergeCell ref="H15:H16"/>
    <mergeCell ref="I15:I16"/>
    <mergeCell ref="J15:L16"/>
    <mergeCell ref="M15:M16"/>
    <mergeCell ref="N15:O16"/>
    <mergeCell ref="S21:V23"/>
    <mergeCell ref="X22:Y22"/>
    <mergeCell ref="W21:W23"/>
    <mergeCell ref="AB22:AC22"/>
    <mergeCell ref="E21:K23"/>
    <mergeCell ref="E27:K27"/>
    <mergeCell ref="L21:R23"/>
    <mergeCell ref="AE15:AJ18"/>
    <mergeCell ref="X15:AD15"/>
    <mergeCell ref="X18:AD18"/>
    <mergeCell ref="W19:AJ20"/>
    <mergeCell ref="AH22:AJ23"/>
    <mergeCell ref="AF22:AG22"/>
    <mergeCell ref="X23:Y23"/>
    <mergeCell ref="X21:Y21"/>
    <mergeCell ref="AB21:AC21"/>
    <mergeCell ref="AF21:AG21"/>
    <mergeCell ref="Z22:AA23"/>
    <mergeCell ref="AB23:AC23"/>
    <mergeCell ref="AD22:AE23"/>
    <mergeCell ref="AF23:AG23"/>
    <mergeCell ref="A24:D25"/>
    <mergeCell ref="S24:V25"/>
    <mergeCell ref="E24:F25"/>
    <mergeCell ref="W24:X25"/>
    <mergeCell ref="G24:H24"/>
    <mergeCell ref="G25:H25"/>
    <mergeCell ref="L24:M25"/>
    <mergeCell ref="N24:O24"/>
    <mergeCell ref="P25:R25"/>
    <mergeCell ref="I24:K24"/>
    <mergeCell ref="I25:K25"/>
    <mergeCell ref="P24:R24"/>
    <mergeCell ref="W64:AJ66"/>
    <mergeCell ref="AB51:AB53"/>
    <mergeCell ref="AE51:AE53"/>
    <mergeCell ref="I51:J51"/>
    <mergeCell ref="I53:J53"/>
    <mergeCell ref="L70:L72"/>
    <mergeCell ref="L67:L69"/>
    <mergeCell ref="L64:L66"/>
    <mergeCell ref="L61:L63"/>
    <mergeCell ref="J56:K56"/>
    <mergeCell ref="N56:O56"/>
    <mergeCell ref="L56:M56"/>
    <mergeCell ref="AC51:AC53"/>
    <mergeCell ref="AD51:AD53"/>
    <mergeCell ref="AF51:AF53"/>
    <mergeCell ref="AG51:AJ53"/>
    <mergeCell ref="AG54:AJ54"/>
    <mergeCell ref="W51:Y53"/>
    <mergeCell ref="S50:V54"/>
    <mergeCell ref="I52:J52"/>
    <mergeCell ref="L52:N52"/>
    <mergeCell ref="Z51:AA53"/>
    <mergeCell ref="Z50:AA50"/>
    <mergeCell ref="P52:Q52"/>
    <mergeCell ref="A55:D74"/>
    <mergeCell ref="S64:V74"/>
    <mergeCell ref="E73:R74"/>
    <mergeCell ref="A26:D27"/>
    <mergeCell ref="S26:V27"/>
    <mergeCell ref="A39:D48"/>
    <mergeCell ref="H39:J41"/>
    <mergeCell ref="K39:K41"/>
    <mergeCell ref="L39:N41"/>
    <mergeCell ref="H42:R44"/>
    <mergeCell ref="H45:R47"/>
    <mergeCell ref="A28:D29"/>
    <mergeCell ref="E28:R29"/>
    <mergeCell ref="S28:V29"/>
    <mergeCell ref="E39:G41"/>
    <mergeCell ref="E42:G44"/>
    <mergeCell ref="E45:G47"/>
    <mergeCell ref="O39:Q41"/>
    <mergeCell ref="E55:I57"/>
    <mergeCell ref="E58:K60"/>
    <mergeCell ref="E61:J63"/>
    <mergeCell ref="E64:J66"/>
    <mergeCell ref="E67:J69"/>
    <mergeCell ref="E70:J72"/>
    <mergeCell ref="N61:O63"/>
    <mergeCell ref="AD33:AD35"/>
    <mergeCell ref="AD36:AD38"/>
    <mergeCell ref="AD39:AD41"/>
    <mergeCell ref="AD45:AD47"/>
    <mergeCell ref="AC43:AD43"/>
    <mergeCell ref="AC42:AI42"/>
    <mergeCell ref="AC44:AI44"/>
    <mergeCell ref="AG50:AJ50"/>
    <mergeCell ref="AJ42:AJ44"/>
    <mergeCell ref="E54:R54"/>
    <mergeCell ref="M58:M60"/>
    <mergeCell ref="O58:O60"/>
    <mergeCell ref="P58:P60"/>
    <mergeCell ref="Q58:R60"/>
    <mergeCell ref="W42:AA44"/>
    <mergeCell ref="W45:AA47"/>
    <mergeCell ref="E30:G32"/>
    <mergeCell ref="H30:J32"/>
    <mergeCell ref="AC8:AD9"/>
    <mergeCell ref="AF8:AG9"/>
    <mergeCell ref="W26:AD26"/>
    <mergeCell ref="AE26:AG26"/>
    <mergeCell ref="AH26:AJ26"/>
    <mergeCell ref="Y29:AC29"/>
    <mergeCell ref="AD29:AH29"/>
    <mergeCell ref="AF13:AJ14"/>
    <mergeCell ref="W11:AA14"/>
    <mergeCell ref="AC11:AD14"/>
    <mergeCell ref="W29:X29"/>
    <mergeCell ref="AD24:AE25"/>
    <mergeCell ref="AF24:AG24"/>
    <mergeCell ref="AF25:AG25"/>
    <mergeCell ref="AH24:AJ24"/>
    <mergeCell ref="AH25:AJ25"/>
    <mergeCell ref="Y24:Z24"/>
    <mergeCell ref="Y25:Z25"/>
    <mergeCell ref="N25:O25"/>
    <mergeCell ref="L26:R26"/>
    <mergeCell ref="L27:R27"/>
    <mergeCell ref="E26:K26"/>
    <mergeCell ref="AA24:AC24"/>
    <mergeCell ref="AA25:AC25"/>
    <mergeCell ref="AB11:AB12"/>
    <mergeCell ref="AB13:AB14"/>
    <mergeCell ref="Y8:AA9"/>
    <mergeCell ref="AD27:AE27"/>
    <mergeCell ref="AF27:AJ27"/>
    <mergeCell ref="W28:AJ28"/>
    <mergeCell ref="AA27:AC27"/>
  </mergeCells>
  <phoneticPr fontId="1"/>
  <printOptions horizontalCentered="1" verticalCentered="1"/>
  <pageMargins left="0.78740157480314965" right="0.39370078740157483" top="0.35433070866141736" bottom="0.35433070866141736" header="0.31496062992125984" footer="0.31496062992125984"/>
  <pageSetup paperSize="8" scale="110" orientation="landscape" r:id="rId1"/>
  <ignoredErrors>
    <ignoredError sqref="I10 P10:R11 E8 K8 I8 P12 E15 I15 M15 P15 G17 Z50:AA54 AC50:AC54 AE50:AE54 O19 E19 L21 E27:E28 H30:J38 O30 O33:Q38 F27:L27 F26:K26 E26 L26:R26 H39 O39 O48:O49 H48:H49 H42:R47 P58 P61 O70 O64 O67 G51 I24:I25 P24:R25 W19 Z22 AD22 AH22 AA24:AA25 AH24:AH26 W49 AG30 AG33 AG45 Y8 AC8 AF8 AF27 AA27 AE26 Y29 AD29 W11 AC11 AF11 AF13"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37" id="{7C138BF4-2240-49FA-8F3B-FACEFE24BBBB}">
            <xm:f>職員入力欄!$J$8='LIST '!$C$48</xm:f>
            <x14:dxf>
              <font>
                <b/>
                <i val="0"/>
              </font>
              <border>
                <left style="thin">
                  <color auto="1"/>
                </left>
                <right style="thin">
                  <color auto="1"/>
                </right>
                <top style="thin">
                  <color auto="1"/>
                </top>
                <bottom style="thin">
                  <color auto="1"/>
                </bottom>
                <vertical/>
                <horizontal/>
              </border>
            </x14:dxf>
          </x14:cfRule>
          <xm:sqref>K13</xm:sqref>
        </x14:conditionalFormatting>
        <x14:conditionalFormatting xmlns:xm="http://schemas.microsoft.com/office/excel/2006/main">
          <x14:cfRule type="expression" priority="36" id="{11FF66FD-5D0A-4B9D-A114-CD25282B5063}">
            <xm:f>職員入力欄!$J$8='LIST '!$C$49</xm:f>
            <x14:dxf>
              <font>
                <b/>
                <i val="0"/>
              </font>
              <border>
                <left style="thin">
                  <color auto="1"/>
                </left>
                <right style="thin">
                  <color auto="1"/>
                </right>
                <top style="thin">
                  <color auto="1"/>
                </top>
                <bottom style="thin">
                  <color auto="1"/>
                </bottom>
                <vertical/>
                <horizontal/>
              </border>
            </x14:dxf>
          </x14:cfRule>
          <xm:sqref>M13</xm:sqref>
        </x14:conditionalFormatting>
        <x14:conditionalFormatting xmlns:xm="http://schemas.microsoft.com/office/excel/2006/main">
          <x14:cfRule type="expression" priority="35" id="{238A29F6-AD70-4594-9252-5068E83449BE}">
            <xm:f>工事店入力フォーム!$V$59='LIST '!$C$21</xm:f>
            <x14:dxf>
              <font>
                <b/>
                <i val="0"/>
              </font>
              <border>
                <left style="thin">
                  <color auto="1"/>
                </left>
                <right style="thin">
                  <color auto="1"/>
                </right>
                <top style="thin">
                  <color auto="1"/>
                </top>
                <bottom style="thin">
                  <color auto="1"/>
                </bottom>
                <vertical/>
                <horizontal/>
              </border>
            </x14:dxf>
          </x14:cfRule>
          <xm:sqref>I52:J52</xm:sqref>
        </x14:conditionalFormatting>
        <x14:conditionalFormatting xmlns:xm="http://schemas.microsoft.com/office/excel/2006/main">
          <x14:cfRule type="expression" priority="34" id="{CA91B53C-F8B0-4F81-870C-7304A1321D25}">
            <xm:f>工事店入力フォーム!$V$59='LIST '!$C$22</xm:f>
            <x14:dxf>
              <font>
                <b/>
                <i val="0"/>
              </font>
              <border>
                <left style="thin">
                  <color auto="1"/>
                </left>
                <right style="thin">
                  <color auto="1"/>
                </right>
                <top style="thin">
                  <color auto="1"/>
                </top>
                <bottom style="thin">
                  <color auto="1"/>
                </bottom>
                <vertical/>
                <horizontal/>
              </border>
            </x14:dxf>
          </x14:cfRule>
          <xm:sqref>L52:N52</xm:sqref>
        </x14:conditionalFormatting>
        <x14:conditionalFormatting xmlns:xm="http://schemas.microsoft.com/office/excel/2006/main">
          <x14:cfRule type="expression" priority="33" id="{131B478F-E4C4-42C4-8719-6EBE0C84CF2C}">
            <xm:f>工事店入力フォーム!$V$59='LIST '!$C$23</xm:f>
            <x14:dxf>
              <font>
                <b/>
                <i val="0"/>
              </font>
              <border>
                <left style="thin">
                  <color auto="1"/>
                </left>
                <right style="thin">
                  <color auto="1"/>
                </right>
                <top style="thin">
                  <color auto="1"/>
                </top>
                <bottom style="thin">
                  <color auto="1"/>
                </bottom>
                <vertical/>
                <horizontal/>
              </border>
            </x14:dxf>
          </x14:cfRule>
          <xm:sqref>P52:Q52</xm:sqref>
        </x14:conditionalFormatting>
        <x14:conditionalFormatting xmlns:xm="http://schemas.microsoft.com/office/excel/2006/main">
          <x14:cfRule type="expression" priority="32" id="{30058057-6501-477D-B91F-3D6403ACB79F}">
            <xm:f>OR(工事店入力フォーム!$P$61='LIST '!$C$26,工事店入力フォーム!$P$61='LIST '!$C$28)</xm:f>
            <x14:dxf>
              <font>
                <b/>
                <i val="0"/>
              </font>
              <border>
                <left style="thin">
                  <color auto="1"/>
                </left>
                <right style="thin">
                  <color auto="1"/>
                </right>
                <top style="thin">
                  <color auto="1"/>
                </top>
                <bottom style="thin">
                  <color auto="1"/>
                </bottom>
                <vertical/>
                <horizontal/>
              </border>
            </x14:dxf>
          </x14:cfRule>
          <xm:sqref>L59</xm:sqref>
        </x14:conditionalFormatting>
        <x14:conditionalFormatting xmlns:xm="http://schemas.microsoft.com/office/excel/2006/main">
          <x14:cfRule type="expression" priority="31" id="{367061CF-4964-4278-934D-E3B03E1341C6}">
            <xm:f>OR(工事店入力フォーム!$P$61='LIST '!$C$25,工事店入力フォーム!$P$61='LIST '!$C$27)</xm:f>
            <x14:dxf>
              <font>
                <b/>
                <i val="0"/>
              </font>
              <border>
                <left style="thin">
                  <color auto="1"/>
                </left>
                <right style="thin">
                  <color auto="1"/>
                </right>
                <top style="thin">
                  <color auto="1"/>
                </top>
                <bottom style="thin">
                  <color auto="1"/>
                </bottom>
                <vertical/>
                <horizontal/>
              </border>
            </x14:dxf>
          </x14:cfRule>
          <xm:sqref>N59</xm:sqref>
        </x14:conditionalFormatting>
        <x14:conditionalFormatting xmlns:xm="http://schemas.microsoft.com/office/excel/2006/main">
          <x14:cfRule type="expression" priority="30" id="{763A4599-DD17-49AE-A2AF-5F37BEC7DCB9}">
            <xm:f>工事店入力フォーム!$P$65='LIST '!$C$31</xm:f>
            <x14:dxf>
              <font>
                <b/>
                <i val="0"/>
              </font>
              <border>
                <left style="thin">
                  <color auto="1"/>
                </left>
                <right style="thin">
                  <color auto="1"/>
                </right>
                <top style="thin">
                  <color auto="1"/>
                </top>
                <bottom style="thin">
                  <color auto="1"/>
                </bottom>
                <vertical/>
                <horizontal/>
              </border>
            </x14:dxf>
          </x14:cfRule>
          <xm:sqref>K71</xm:sqref>
        </x14:conditionalFormatting>
        <x14:conditionalFormatting xmlns:xm="http://schemas.microsoft.com/office/excel/2006/main">
          <x14:cfRule type="expression" priority="29" id="{34D45E43-9886-4A13-9E83-E9B9725CBDC5}">
            <xm:f>工事店入力フォーム!$P$65='LIST '!$C$30</xm:f>
            <x14:dxf>
              <font>
                <b/>
                <i val="0"/>
              </font>
              <border>
                <left style="thin">
                  <color auto="1"/>
                </left>
                <right style="thin">
                  <color auto="1"/>
                </right>
                <top style="thin">
                  <color auto="1"/>
                </top>
                <bottom style="thin">
                  <color auto="1"/>
                </bottom>
                <vertical/>
                <horizontal/>
              </border>
            </x14:dxf>
          </x14:cfRule>
          <xm:sqref>M71</xm:sqref>
        </x14:conditionalFormatting>
        <x14:conditionalFormatting xmlns:xm="http://schemas.microsoft.com/office/excel/2006/main">
          <x14:cfRule type="expression" priority="28" id="{C6E06FC8-7BC6-49B5-994E-D58974A754F9}">
            <xm:f>工事店入力フォーム!$P$61='LIST '!$C$26</xm:f>
            <x14:dxf>
              <font>
                <b/>
                <i val="0"/>
              </font>
              <border>
                <left style="thin">
                  <color auto="1"/>
                </left>
                <right style="thin">
                  <color auto="1"/>
                </right>
                <top style="thin">
                  <color auto="1"/>
                </top>
                <bottom style="thin">
                  <color auto="1"/>
                </bottom>
                <vertical/>
                <horizontal/>
              </border>
            </x14:dxf>
          </x14:cfRule>
          <xm:sqref>J56:K56</xm:sqref>
        </x14:conditionalFormatting>
        <x14:conditionalFormatting xmlns:xm="http://schemas.microsoft.com/office/excel/2006/main">
          <x14:cfRule type="expression" priority="27" id="{B31EF8F8-B3B9-492E-A1DE-CC28735571C2}">
            <xm:f>工事店入力フォーム!$P$61='LIST '!$C$27</xm:f>
            <x14:dxf>
              <font>
                <b/>
                <i val="0"/>
              </font>
              <border>
                <left style="thin">
                  <color auto="1"/>
                </left>
                <right style="thin">
                  <color auto="1"/>
                </right>
                <top style="thin">
                  <color auto="1"/>
                </top>
                <bottom style="thin">
                  <color auto="1"/>
                </bottom>
                <vertical/>
                <horizontal/>
              </border>
            </x14:dxf>
          </x14:cfRule>
          <xm:sqref>L56:M56</xm:sqref>
        </x14:conditionalFormatting>
        <x14:conditionalFormatting xmlns:xm="http://schemas.microsoft.com/office/excel/2006/main">
          <x14:cfRule type="expression" priority="26" id="{B77DEA07-5132-4A7B-AD66-6D4D843D0601}">
            <xm:f>工事店入力フォーム!$P$61='LIST '!$C$25</xm:f>
            <x14:dxf>
              <font>
                <b/>
                <i val="0"/>
              </font>
              <border>
                <left style="thin">
                  <color auto="1"/>
                </left>
                <right style="thin">
                  <color auto="1"/>
                </right>
                <top style="thin">
                  <color auto="1"/>
                </top>
                <bottom style="thin">
                  <color auto="1"/>
                </bottom>
                <vertical/>
                <horizontal/>
              </border>
            </x14:dxf>
          </x14:cfRule>
          <xm:sqref>N56:O56</xm:sqref>
        </x14:conditionalFormatting>
        <x14:conditionalFormatting xmlns:xm="http://schemas.microsoft.com/office/excel/2006/main">
          <x14:cfRule type="expression" priority="25" id="{7544C835-95BB-4555-8942-45EA0F106B74}">
            <xm:f>工事店入力フォーム!$P$61='LIST '!$C$28</xm:f>
            <x14:dxf>
              <font>
                <b/>
                <i val="0"/>
              </font>
              <border>
                <left style="thin">
                  <color auto="1"/>
                </left>
                <right style="thin">
                  <color auto="1"/>
                </right>
                <top style="thin">
                  <color auto="1"/>
                </top>
                <bottom style="thin">
                  <color auto="1"/>
                </bottom>
                <vertical/>
                <horizontal/>
              </border>
            </x14:dxf>
          </x14:cfRule>
          <xm:sqref>P56:Q56</xm:sqref>
        </x14:conditionalFormatting>
        <x14:conditionalFormatting xmlns:xm="http://schemas.microsoft.com/office/excel/2006/main">
          <x14:cfRule type="expression" priority="24" id="{8DA68F1E-6E1A-49D3-B6E0-B67A452CDBE3}">
            <xm:f>工事店入力フォーム!$P$62='LIST '!$C$31</xm:f>
            <x14:dxf>
              <font>
                <b/>
                <i val="0"/>
              </font>
              <border>
                <left style="thin">
                  <color auto="1"/>
                </left>
                <right style="thin">
                  <color auto="1"/>
                </right>
                <top style="thin">
                  <color auto="1"/>
                </top>
                <bottom style="thin">
                  <color auto="1"/>
                </bottom>
                <vertical/>
                <horizontal/>
              </border>
            </x14:dxf>
          </x14:cfRule>
          <xm:sqref>K62</xm:sqref>
        </x14:conditionalFormatting>
        <x14:conditionalFormatting xmlns:xm="http://schemas.microsoft.com/office/excel/2006/main">
          <x14:cfRule type="expression" priority="23" id="{71CD0CD9-252C-4EC2-81C9-E9D76253A520}">
            <xm:f>工事店入力フォーム!$P$62='LIST '!$C$30</xm:f>
            <x14:dxf>
              <font>
                <b/>
                <i val="0"/>
              </font>
              <border>
                <left style="thin">
                  <color auto="1"/>
                </left>
                <right style="thin">
                  <color auto="1"/>
                </right>
                <top style="thin">
                  <color auto="1"/>
                </top>
                <bottom style="thin">
                  <color auto="1"/>
                </bottom>
                <vertical/>
                <horizontal/>
              </border>
            </x14:dxf>
          </x14:cfRule>
          <xm:sqref>M62</xm:sqref>
        </x14:conditionalFormatting>
        <x14:conditionalFormatting xmlns:xm="http://schemas.microsoft.com/office/excel/2006/main">
          <x14:cfRule type="expression" priority="22" id="{C154B206-960A-4568-9623-E133C43038A5}">
            <xm:f>工事店入力フォーム!$P$63='LIST '!$C$31</xm:f>
            <x14:dxf>
              <font>
                <b/>
                <i val="0"/>
              </font>
              <border>
                <left style="thin">
                  <color auto="1"/>
                </left>
                <right style="thin">
                  <color auto="1"/>
                </right>
                <top style="thin">
                  <color auto="1"/>
                </top>
                <bottom style="thin">
                  <color auto="1"/>
                </bottom>
                <vertical/>
                <horizontal/>
              </border>
            </x14:dxf>
          </x14:cfRule>
          <xm:sqref>K65</xm:sqref>
        </x14:conditionalFormatting>
        <x14:conditionalFormatting xmlns:xm="http://schemas.microsoft.com/office/excel/2006/main">
          <x14:cfRule type="expression" priority="21" id="{418FE7F5-8F62-4FE9-8401-C21E48B0BA13}">
            <xm:f>工事店入力フォーム!$P$63='LIST '!$C$30</xm:f>
            <x14:dxf>
              <font>
                <b/>
                <i val="0"/>
              </font>
              <border>
                <left style="thin">
                  <color auto="1"/>
                </left>
                <right style="thin">
                  <color auto="1"/>
                </right>
                <top style="thin">
                  <color auto="1"/>
                </top>
                <bottom style="thin">
                  <color auto="1"/>
                </bottom>
                <vertical/>
                <horizontal/>
              </border>
            </x14:dxf>
          </x14:cfRule>
          <xm:sqref>M65</xm:sqref>
        </x14:conditionalFormatting>
        <x14:conditionalFormatting xmlns:xm="http://schemas.microsoft.com/office/excel/2006/main">
          <x14:cfRule type="expression" priority="20" id="{B8712E32-4C5F-4C07-97BF-A9E742CF8873}">
            <xm:f>工事店入力フォーム!$P$64='LIST '!$C$31</xm:f>
            <x14:dxf>
              <font>
                <b/>
                <i val="0"/>
              </font>
              <border>
                <left style="thin">
                  <color auto="1"/>
                </left>
                <right style="thin">
                  <color auto="1"/>
                </right>
                <top style="thin">
                  <color auto="1"/>
                </top>
                <bottom style="thin">
                  <color auto="1"/>
                </bottom>
                <vertical/>
                <horizontal/>
              </border>
            </x14:dxf>
          </x14:cfRule>
          <xm:sqref>K68</xm:sqref>
        </x14:conditionalFormatting>
        <x14:conditionalFormatting xmlns:xm="http://schemas.microsoft.com/office/excel/2006/main">
          <x14:cfRule type="expression" priority="19" id="{A700AF0A-505E-4F1E-9ED5-95C0084C7963}">
            <xm:f>工事店入力フォーム!$P$64='LIST '!$C$30</xm:f>
            <x14:dxf>
              <font>
                <b/>
                <i val="0"/>
              </font>
              <border>
                <left style="thin">
                  <color auto="1"/>
                </left>
                <right style="thin">
                  <color auto="1"/>
                </right>
                <top style="thin">
                  <color auto="1"/>
                </top>
                <bottom style="thin">
                  <color auto="1"/>
                </bottom>
                <vertical/>
                <horizontal/>
              </border>
            </x14:dxf>
          </x14:cfRule>
          <xm:sqref>M68</xm:sqref>
        </x14:conditionalFormatting>
        <x14:conditionalFormatting xmlns:xm="http://schemas.microsoft.com/office/excel/2006/main">
          <x14:cfRule type="expression" priority="18" id="{ABC9B9A3-39FD-46E4-BA70-81E398F1D21B}">
            <xm:f>OR('LIST '!$C$33=工事店入力フォーム!$N$73,'LIST '!$C$35=工事店入力フォーム!$N$73)</xm:f>
            <x14:dxf>
              <font>
                <b/>
                <i val="0"/>
              </font>
              <border>
                <left style="thin">
                  <color auto="1"/>
                </left>
                <right style="thin">
                  <color auto="1"/>
                </right>
                <top style="thin">
                  <color auto="1"/>
                </top>
                <bottom style="thin">
                  <color auto="1"/>
                </bottom>
                <vertical/>
                <horizontal/>
              </border>
            </x14:dxf>
          </x14:cfRule>
          <xm:sqref>X16:Z17</xm:sqref>
        </x14:conditionalFormatting>
        <x14:conditionalFormatting xmlns:xm="http://schemas.microsoft.com/office/excel/2006/main">
          <x14:cfRule type="expression" priority="17" id="{FCC7FC90-5766-404B-92C8-196A27088A71}">
            <xm:f>OR('LIST '!$C$34=工事店入力フォーム!$N$73,'LIST '!$C$35=工事店入力フォーム!$N$73)</xm:f>
            <x14:dxf>
              <font>
                <b/>
                <i val="0"/>
              </font>
              <border>
                <left style="thin">
                  <color auto="1"/>
                </left>
                <right style="thin">
                  <color auto="1"/>
                </right>
                <top style="thin">
                  <color auto="1"/>
                </top>
                <bottom style="thin">
                  <color auto="1"/>
                </bottom>
                <vertical/>
                <horizontal/>
              </border>
            </x14:dxf>
          </x14:cfRule>
          <xm:sqref>AB16:AD17</xm:sqref>
        </x14:conditionalFormatting>
        <x14:conditionalFormatting xmlns:xm="http://schemas.microsoft.com/office/excel/2006/main">
          <x14:cfRule type="expression" priority="16" id="{297D9949-2AAE-43E1-B6C3-A133387C326F}">
            <xm:f>工事店入力フォーム!$P$89="無し"</xm:f>
            <x14:dxf>
              <font>
                <b/>
                <i val="0"/>
              </font>
              <border>
                <left style="thin">
                  <color auto="1"/>
                </left>
                <right style="thin">
                  <color auto="1"/>
                </right>
                <top style="thin">
                  <color auto="1"/>
                </top>
                <bottom style="thin">
                  <color auto="1"/>
                </bottom>
                <vertical/>
                <horizontal/>
              </border>
            </x14:dxf>
          </x14:cfRule>
          <xm:sqref>AC31</xm:sqref>
        </x14:conditionalFormatting>
        <x14:conditionalFormatting xmlns:xm="http://schemas.microsoft.com/office/excel/2006/main">
          <x14:cfRule type="expression" priority="15" id="{8106CE7E-BFC7-4C00-8AE1-719393E54D62}">
            <xm:f>工事店入力フォーム!$P$89="有り"</xm:f>
            <x14:dxf>
              <font>
                <b/>
                <i val="0"/>
              </font>
              <border>
                <left style="thin">
                  <color auto="1"/>
                </left>
                <right style="thin">
                  <color auto="1"/>
                </right>
                <top style="thin">
                  <color auto="1"/>
                </top>
                <bottom style="thin">
                  <color auto="1"/>
                </bottom>
                <vertical/>
                <horizontal/>
              </border>
            </x14:dxf>
          </x14:cfRule>
          <xm:sqref>AE31</xm:sqref>
        </x14:conditionalFormatting>
        <x14:conditionalFormatting xmlns:xm="http://schemas.microsoft.com/office/excel/2006/main">
          <x14:cfRule type="expression" priority="14" id="{1F0D4975-6417-4C28-A941-BE1AF58D96A2}">
            <xm:f>工事店入力フォーム!$P$90="無し"</xm:f>
            <x14:dxf>
              <font>
                <b/>
                <i val="0"/>
              </font>
              <border>
                <left style="thin">
                  <color auto="1"/>
                </left>
                <right style="thin">
                  <color auto="1"/>
                </right>
                <top style="thin">
                  <color auto="1"/>
                </top>
                <bottom style="thin">
                  <color auto="1"/>
                </bottom>
                <vertical/>
                <horizontal/>
              </border>
            </x14:dxf>
          </x14:cfRule>
          <xm:sqref>AC34</xm:sqref>
        </x14:conditionalFormatting>
        <x14:conditionalFormatting xmlns:xm="http://schemas.microsoft.com/office/excel/2006/main">
          <x14:cfRule type="expression" priority="13" id="{E9046E41-3A37-40EC-88C0-C6A603574B34}">
            <xm:f>工事店入力フォーム!$P$90="有り"</xm:f>
            <x14:dxf>
              <font>
                <b/>
                <i val="0"/>
              </font>
              <border>
                <left style="thin">
                  <color auto="1"/>
                </left>
                <right style="thin">
                  <color auto="1"/>
                </right>
                <top style="thin">
                  <color auto="1"/>
                </top>
                <bottom style="thin">
                  <color auto="1"/>
                </bottom>
                <vertical/>
                <horizontal/>
              </border>
            </x14:dxf>
          </x14:cfRule>
          <xm:sqref>AE34</xm:sqref>
        </x14:conditionalFormatting>
        <x14:conditionalFormatting xmlns:xm="http://schemas.microsoft.com/office/excel/2006/main">
          <x14:cfRule type="expression" priority="12" id="{17A0CBD3-0EC2-4674-BAF6-250D0DF00F5F}">
            <xm:f>工事店入力フォーム!$P$91="無し"</xm:f>
            <x14:dxf>
              <font>
                <b/>
                <i val="0"/>
              </font>
              <border>
                <left style="thin">
                  <color auto="1"/>
                </left>
                <right style="thin">
                  <color auto="1"/>
                </right>
                <top style="thin">
                  <color auto="1"/>
                </top>
                <bottom style="thin">
                  <color auto="1"/>
                </bottom>
                <vertical/>
                <horizontal/>
              </border>
            </x14:dxf>
          </x14:cfRule>
          <xm:sqref>AC37</xm:sqref>
        </x14:conditionalFormatting>
        <x14:conditionalFormatting xmlns:xm="http://schemas.microsoft.com/office/excel/2006/main">
          <x14:cfRule type="expression" priority="11" id="{74DA8999-BFD3-4314-81E4-6AFDCC8783A7}">
            <xm:f>工事店入力フォーム!$P$91="有り"</xm:f>
            <x14:dxf>
              <font>
                <b/>
                <i val="0"/>
              </font>
              <border>
                <left style="thin">
                  <color auto="1"/>
                </left>
                <right style="thin">
                  <color auto="1"/>
                </right>
                <top style="thin">
                  <color auto="1"/>
                </top>
                <bottom style="thin">
                  <color auto="1"/>
                </bottom>
                <vertical/>
                <horizontal/>
              </border>
            </x14:dxf>
          </x14:cfRule>
          <xm:sqref>AE37</xm:sqref>
        </x14:conditionalFormatting>
        <x14:conditionalFormatting xmlns:xm="http://schemas.microsoft.com/office/excel/2006/main">
          <x14:cfRule type="expression" priority="10" id="{3C477F84-0E3B-4A8A-B610-048A2752CFD7}">
            <xm:f>工事店入力フォーム!$P$92="無し"</xm:f>
            <x14:dxf>
              <font>
                <b/>
                <i val="0"/>
              </font>
              <border>
                <left style="thin">
                  <color auto="1"/>
                </left>
                <right style="thin">
                  <color auto="1"/>
                </right>
                <top style="thin">
                  <color auto="1"/>
                </top>
                <bottom style="thin">
                  <color auto="1"/>
                </bottom>
                <vertical/>
                <horizontal/>
              </border>
            </x14:dxf>
          </x14:cfRule>
          <xm:sqref>AC40</xm:sqref>
        </x14:conditionalFormatting>
        <x14:conditionalFormatting xmlns:xm="http://schemas.microsoft.com/office/excel/2006/main">
          <x14:cfRule type="expression" priority="9" id="{E35D260C-9999-4E2A-BA0D-919B84B9EBA3}">
            <xm:f>工事店入力フォーム!$P$92="有り"</xm:f>
            <x14:dxf>
              <font>
                <b/>
                <i val="0"/>
              </font>
              <border>
                <left style="thin">
                  <color auto="1"/>
                </left>
                <right style="thin">
                  <color auto="1"/>
                </right>
                <top style="thin">
                  <color auto="1"/>
                </top>
                <bottom style="thin">
                  <color auto="1"/>
                </bottom>
                <vertical/>
                <horizontal/>
              </border>
            </x14:dxf>
          </x14:cfRule>
          <xm:sqref>AE40</xm:sqref>
        </x14:conditionalFormatting>
        <x14:conditionalFormatting xmlns:xm="http://schemas.microsoft.com/office/excel/2006/main">
          <x14:cfRule type="expression" priority="8" id="{5EAD0D99-315C-4FC2-9910-E260D0971326}">
            <xm:f>工事店入力フォーム!$P$93='LIST '!$C$41</xm:f>
            <x14:dxf>
              <font>
                <b/>
                <i val="0"/>
              </font>
              <border>
                <left style="thin">
                  <color auto="1"/>
                </left>
                <right style="thin">
                  <color auto="1"/>
                </right>
                <top style="thin">
                  <color auto="1"/>
                </top>
                <bottom style="thin">
                  <color auto="1"/>
                </bottom>
                <vertical/>
                <horizontal/>
              </border>
            </x14:dxf>
          </x14:cfRule>
          <xm:sqref>AC43:AD43</xm:sqref>
        </x14:conditionalFormatting>
        <x14:conditionalFormatting xmlns:xm="http://schemas.microsoft.com/office/excel/2006/main">
          <x14:cfRule type="expression" priority="7" id="{C92D0A80-B3EB-42F6-A9F4-271587D3D86E}">
            <xm:f>工事店入力フォーム!$P$93='LIST '!$C$42</xm:f>
            <x14:dxf>
              <font>
                <b/>
                <i val="0"/>
              </font>
              <border>
                <left style="thin">
                  <color auto="1"/>
                </left>
                <right style="thin">
                  <color auto="1"/>
                </right>
                <top style="thin">
                  <color auto="1"/>
                </top>
                <bottom style="thin">
                  <color auto="1"/>
                </bottom>
                <vertical/>
                <horizontal/>
              </border>
            </x14:dxf>
          </x14:cfRule>
          <xm:sqref>AF43</xm:sqref>
        </x14:conditionalFormatting>
        <x14:conditionalFormatting xmlns:xm="http://schemas.microsoft.com/office/excel/2006/main">
          <x14:cfRule type="expression" priority="6" id="{DC64150D-35A5-4C36-BFD0-836E7B991F17}">
            <xm:f>工事店入力フォーム!$P$93='LIST '!$C$43</xm:f>
            <x14:dxf>
              <font>
                <b/>
                <i val="0"/>
              </font>
              <border>
                <left style="thin">
                  <color auto="1"/>
                </left>
                <right style="thin">
                  <color auto="1"/>
                </right>
                <top style="thin">
                  <color auto="1"/>
                </top>
                <bottom style="thin">
                  <color auto="1"/>
                </bottom>
                <vertical/>
                <horizontal/>
              </border>
            </x14:dxf>
          </x14:cfRule>
          <xm:sqref>AH43:AI43</xm:sqref>
        </x14:conditionalFormatting>
        <x14:conditionalFormatting xmlns:xm="http://schemas.microsoft.com/office/excel/2006/main">
          <x14:cfRule type="expression" priority="5" id="{DB1BE16C-530F-4F05-9D22-82C17950BA24}">
            <xm:f>工事店入力フォーム!$P$94="無し"</xm:f>
            <x14:dxf>
              <font>
                <b/>
                <i val="0"/>
              </font>
              <border>
                <left style="thin">
                  <color auto="1"/>
                </left>
                <right style="thin">
                  <color auto="1"/>
                </right>
                <top style="thin">
                  <color auto="1"/>
                </top>
                <bottom style="thin">
                  <color auto="1"/>
                </bottom>
                <vertical/>
                <horizontal/>
              </border>
            </x14:dxf>
          </x14:cfRule>
          <xm:sqref>AC46</xm:sqref>
        </x14:conditionalFormatting>
        <x14:conditionalFormatting xmlns:xm="http://schemas.microsoft.com/office/excel/2006/main">
          <x14:cfRule type="expression" priority="4" id="{4B925507-AE29-40A8-AD91-B1AD4BE1842B}">
            <xm:f>工事店入力フォーム!$P$94="有り"</xm:f>
            <x14:dxf>
              <font>
                <b/>
                <i val="0"/>
              </font>
              <border>
                <left style="thin">
                  <color auto="1"/>
                </left>
                <right style="thin">
                  <color auto="1"/>
                </right>
                <top style="thin">
                  <color auto="1"/>
                </top>
                <bottom style="thin">
                  <color auto="1"/>
                </bottom>
                <vertical/>
                <horizontal/>
              </border>
            </x14:dxf>
          </x14:cfRule>
          <xm:sqref>AE46</xm:sqref>
        </x14:conditionalFormatting>
        <x14:conditionalFormatting xmlns:xm="http://schemas.microsoft.com/office/excel/2006/main">
          <x14:cfRule type="expression" priority="3" id="{97F2314B-2B9B-429E-B3AC-7FF912212083}">
            <xm:f>職員入力欄!$P$11="要"</xm:f>
            <x14:dxf>
              <font>
                <b/>
                <i val="0"/>
              </font>
              <border>
                <left style="thin">
                  <color auto="1"/>
                </left>
                <right style="thin">
                  <color auto="1"/>
                </right>
                <top style="thin">
                  <color auto="1"/>
                </top>
                <bottom style="thin">
                  <color auto="1"/>
                </bottom>
                <vertical/>
                <horizontal/>
              </border>
            </x14:dxf>
          </x14:cfRule>
          <xm:sqref>AC56</xm:sqref>
        </x14:conditionalFormatting>
        <x14:conditionalFormatting xmlns:xm="http://schemas.microsoft.com/office/excel/2006/main">
          <x14:cfRule type="expression" priority="2" id="{4718B9CD-DA6A-4006-8A90-2B6EF9946AE8}">
            <xm:f>職員入力欄!$P$11="不要"</xm:f>
            <x14:dxf>
              <font>
                <b/>
                <i val="0"/>
              </font>
              <border>
                <left style="thin">
                  <color auto="1"/>
                </left>
                <right style="thin">
                  <color auto="1"/>
                </right>
                <top style="thin">
                  <color auto="1"/>
                </top>
                <bottom style="thin">
                  <color auto="1"/>
                </bottom>
              </border>
            </x14:dxf>
          </x14:cfRule>
          <xm:sqref>AE56</xm:sqref>
        </x14:conditionalFormatting>
        <x14:conditionalFormatting xmlns:xm="http://schemas.microsoft.com/office/excel/2006/main">
          <x14:cfRule type="expression" priority="1" id="{34727CA6-6391-4BB0-BB0C-0D39AC153855}">
            <xm:f>OR(工事店入力フォーム!$M$87='LIST '!$C$38,工事店入力フォーム!$M$87='LIST '!$C$39)</xm:f>
            <x14:dxf>
              <font>
                <strike/>
              </font>
            </x14:dxf>
          </x14:cfRule>
          <xm:sqref>W29:X29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 '!$C$51:$C$53</xm:f>
          </x14:formula1>
          <xm:sqref>E15:G16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110"/>
  <sheetViews>
    <sheetView showGridLines="0" tabSelected="1" zoomScaleNormal="100" workbookViewId="0">
      <selection activeCell="O6" sqref="O6:AB6"/>
    </sheetView>
  </sheetViews>
  <sheetFormatPr defaultColWidth="3.125" defaultRowHeight="18.75" customHeight="1" x14ac:dyDescent="0.15"/>
  <cols>
    <col min="1" max="23" width="3.125" style="1"/>
    <col min="24" max="24" width="3.125" style="1" customWidth="1"/>
    <col min="25" max="16384" width="3.125" style="1"/>
  </cols>
  <sheetData>
    <row r="1" spans="1:42" ht="18.75" customHeight="1" thickBot="1" x14ac:dyDescent="0.2"/>
    <row r="2" spans="1:42" ht="18.75" customHeight="1" thickBot="1" x14ac:dyDescent="0.2">
      <c r="B2" s="2" t="s">
        <v>167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4"/>
    </row>
    <row r="3" spans="1:42" ht="18.75" customHeight="1" x14ac:dyDescent="0.1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row>
    <row r="4" spans="1:42" ht="18.75" customHeight="1" x14ac:dyDescent="0.15">
      <c r="A4" s="7"/>
      <c r="B4" s="8"/>
      <c r="C4" s="51" t="s">
        <v>146</v>
      </c>
      <c r="D4" s="6" t="s">
        <v>169</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row>
    <row r="5" spans="1:42" ht="18.75" customHeight="1" thickBot="1" x14ac:dyDescent="0.2">
      <c r="A5" s="7"/>
      <c r="B5" s="8"/>
      <c r="C5" s="51"/>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7"/>
    </row>
    <row r="6" spans="1:42" ht="18.75" customHeight="1" thickBot="1" x14ac:dyDescent="0.2">
      <c r="A6" s="7"/>
      <c r="B6" s="8"/>
      <c r="C6" s="195" t="s">
        <v>145</v>
      </c>
      <c r="D6" s="196"/>
      <c r="E6" s="196"/>
      <c r="F6" s="196"/>
      <c r="G6" s="196"/>
      <c r="H6" s="197"/>
      <c r="I6" s="214" t="s">
        <v>168</v>
      </c>
      <c r="J6" s="215"/>
      <c r="K6" s="215"/>
      <c r="L6" s="215"/>
      <c r="M6" s="215"/>
      <c r="N6" s="215"/>
      <c r="O6" s="185"/>
      <c r="P6" s="186"/>
      <c r="Q6" s="186"/>
      <c r="R6" s="186"/>
      <c r="S6" s="186"/>
      <c r="T6" s="186"/>
      <c r="U6" s="186"/>
      <c r="V6" s="186"/>
      <c r="W6" s="186"/>
      <c r="X6" s="186"/>
      <c r="Y6" s="186"/>
      <c r="Z6" s="186"/>
      <c r="AA6" s="186"/>
      <c r="AB6" s="187"/>
      <c r="AC6" s="6"/>
      <c r="AD6" s="6"/>
      <c r="AE6" s="6"/>
      <c r="AF6" s="6"/>
      <c r="AG6" s="6"/>
      <c r="AH6" s="6"/>
      <c r="AI6" s="6"/>
      <c r="AJ6" s="6"/>
      <c r="AK6" s="6"/>
      <c r="AL6" s="6"/>
      <c r="AM6" s="6"/>
      <c r="AN6" s="6"/>
      <c r="AO6" s="6"/>
      <c r="AP6" s="7"/>
    </row>
    <row r="7" spans="1:42" ht="18.75" customHeight="1" x14ac:dyDescent="0.15">
      <c r="A7" s="7"/>
      <c r="B7" s="8"/>
      <c r="C7" s="211"/>
      <c r="D7" s="212"/>
      <c r="E7" s="212"/>
      <c r="F7" s="212"/>
      <c r="G7" s="212"/>
      <c r="H7" s="213"/>
      <c r="I7" s="214" t="s">
        <v>23</v>
      </c>
      <c r="J7" s="215"/>
      <c r="K7" s="215"/>
      <c r="L7" s="215"/>
      <c r="M7" s="215"/>
      <c r="N7" s="216"/>
      <c r="O7" s="226"/>
      <c r="P7" s="311"/>
      <c r="Q7" s="311"/>
      <c r="R7" s="311"/>
      <c r="S7" s="311"/>
      <c r="T7" s="311"/>
      <c r="U7" s="311"/>
      <c r="V7" s="311"/>
      <c r="W7" s="227"/>
      <c r="X7" s="5" t="s">
        <v>297</v>
      </c>
      <c r="Y7" s="61"/>
      <c r="Z7" s="61"/>
      <c r="AA7" s="61"/>
      <c r="AB7" s="61"/>
      <c r="AD7" s="6"/>
      <c r="AE7" s="6"/>
      <c r="AF7" s="6"/>
      <c r="AG7" s="6"/>
      <c r="AH7" s="6"/>
      <c r="AI7" s="6"/>
      <c r="AJ7" s="6"/>
      <c r="AK7" s="6"/>
      <c r="AL7" s="6"/>
      <c r="AM7" s="6"/>
      <c r="AN7" s="6"/>
      <c r="AO7" s="6"/>
      <c r="AP7" s="7"/>
    </row>
    <row r="8" spans="1:42" ht="18.75" customHeight="1" thickBot="1" x14ac:dyDescent="0.2">
      <c r="A8" s="7"/>
      <c r="B8" s="8"/>
      <c r="C8" s="198"/>
      <c r="D8" s="199"/>
      <c r="E8" s="199"/>
      <c r="F8" s="199"/>
      <c r="G8" s="199"/>
      <c r="H8" s="200"/>
      <c r="I8" s="214"/>
      <c r="J8" s="215"/>
      <c r="K8" s="215"/>
      <c r="L8" s="215"/>
      <c r="M8" s="215"/>
      <c r="N8" s="216"/>
      <c r="O8" s="240"/>
      <c r="P8" s="241"/>
      <c r="Q8" s="241"/>
      <c r="R8" s="241"/>
      <c r="S8" s="241"/>
      <c r="T8" s="241"/>
      <c r="U8" s="241"/>
      <c r="V8" s="241"/>
      <c r="W8" s="242"/>
      <c r="X8" s="6" t="s">
        <v>298</v>
      </c>
      <c r="Y8" s="62"/>
      <c r="Z8" s="62"/>
      <c r="AA8" s="62"/>
      <c r="AB8" s="62"/>
      <c r="AD8" s="6"/>
      <c r="AE8" s="6"/>
      <c r="AF8" s="6"/>
      <c r="AG8" s="6"/>
      <c r="AH8" s="6"/>
      <c r="AI8" s="6"/>
      <c r="AJ8" s="6"/>
      <c r="AK8" s="6"/>
      <c r="AL8" s="6"/>
      <c r="AM8" s="6"/>
      <c r="AN8" s="6"/>
      <c r="AO8" s="6"/>
      <c r="AP8" s="7"/>
    </row>
    <row r="9" spans="1:42" ht="18.75" customHeight="1" thickBot="1" x14ac:dyDescent="0.2">
      <c r="A9" s="7"/>
      <c r="B9" s="8"/>
      <c r="C9" s="52"/>
      <c r="D9" s="52"/>
      <c r="E9" s="52"/>
      <c r="F9" s="52"/>
      <c r="G9" s="52"/>
      <c r="H9" s="52"/>
      <c r="I9" s="51"/>
      <c r="J9" s="51"/>
      <c r="K9" s="51"/>
      <c r="L9" s="51"/>
      <c r="M9" s="51"/>
      <c r="N9" s="51"/>
      <c r="O9" s="63"/>
      <c r="P9" s="63"/>
      <c r="Q9" s="63"/>
      <c r="R9" s="63"/>
      <c r="S9" s="63"/>
      <c r="T9" s="63"/>
      <c r="U9" s="63"/>
      <c r="V9" s="63"/>
      <c r="W9" s="63"/>
      <c r="X9" s="63"/>
      <c r="Y9" s="63"/>
      <c r="Z9" s="63"/>
      <c r="AA9" s="63"/>
      <c r="AB9" s="63"/>
      <c r="AC9" s="6"/>
      <c r="AD9" s="6"/>
      <c r="AE9" s="6"/>
      <c r="AF9" s="6"/>
      <c r="AG9" s="6"/>
      <c r="AH9" s="6"/>
      <c r="AI9" s="6"/>
      <c r="AJ9" s="6"/>
      <c r="AK9" s="6"/>
      <c r="AL9" s="6"/>
      <c r="AM9" s="6"/>
      <c r="AN9" s="6"/>
      <c r="AO9" s="6"/>
      <c r="AP9" s="7"/>
    </row>
    <row r="10" spans="1:42" ht="18.75" customHeight="1" x14ac:dyDescent="0.15">
      <c r="A10" s="7"/>
      <c r="B10" s="8"/>
      <c r="C10" s="195" t="s">
        <v>14</v>
      </c>
      <c r="D10" s="196"/>
      <c r="E10" s="196"/>
      <c r="F10" s="196"/>
      <c r="G10" s="196"/>
      <c r="H10" s="197"/>
      <c r="I10" s="215" t="s">
        <v>21</v>
      </c>
      <c r="J10" s="215"/>
      <c r="K10" s="215"/>
      <c r="L10" s="185"/>
      <c r="M10" s="186"/>
      <c r="N10" s="186"/>
      <c r="O10" s="186"/>
      <c r="P10" s="187"/>
      <c r="Q10" s="215" t="s">
        <v>150</v>
      </c>
      <c r="R10" s="215"/>
      <c r="S10" s="185"/>
      <c r="T10" s="186"/>
      <c r="U10" s="187"/>
      <c r="V10" s="215" t="s">
        <v>6</v>
      </c>
      <c r="W10" s="215"/>
      <c r="X10" s="185"/>
      <c r="Y10" s="187"/>
      <c r="Z10" s="6"/>
      <c r="AA10" s="63"/>
      <c r="AB10" s="63"/>
      <c r="AC10" s="6"/>
      <c r="AD10" s="6"/>
      <c r="AE10" s="6"/>
      <c r="AF10" s="6"/>
      <c r="AG10" s="6"/>
      <c r="AH10" s="6"/>
      <c r="AI10" s="6"/>
      <c r="AJ10" s="6"/>
      <c r="AK10" s="6"/>
      <c r="AL10" s="6"/>
      <c r="AM10" s="6"/>
      <c r="AN10" s="6"/>
      <c r="AO10" s="6"/>
      <c r="AP10" s="7"/>
    </row>
    <row r="11" spans="1:42" ht="18.75" customHeight="1" thickBot="1" x14ac:dyDescent="0.2">
      <c r="A11" s="7"/>
      <c r="B11" s="8"/>
      <c r="C11" s="198"/>
      <c r="D11" s="199"/>
      <c r="E11" s="199"/>
      <c r="F11" s="199"/>
      <c r="G11" s="199"/>
      <c r="H11" s="200"/>
      <c r="I11" s="215"/>
      <c r="J11" s="215"/>
      <c r="K11" s="215"/>
      <c r="L11" s="188"/>
      <c r="M11" s="189"/>
      <c r="N11" s="189"/>
      <c r="O11" s="189"/>
      <c r="P11" s="190"/>
      <c r="Q11" s="215" t="s">
        <v>4</v>
      </c>
      <c r="R11" s="215"/>
      <c r="S11" s="188"/>
      <c r="T11" s="189"/>
      <c r="U11" s="190"/>
      <c r="V11" s="215" t="s">
        <v>5</v>
      </c>
      <c r="W11" s="215"/>
      <c r="X11" s="188"/>
      <c r="Y11" s="190"/>
      <c r="Z11" s="6" t="s">
        <v>22</v>
      </c>
      <c r="AA11" s="63"/>
      <c r="AB11" s="63"/>
      <c r="AC11" s="6"/>
      <c r="AD11" s="6"/>
      <c r="AE11" s="6"/>
      <c r="AF11" s="6"/>
      <c r="AG11" s="6"/>
      <c r="AH11" s="6"/>
      <c r="AI11" s="6"/>
      <c r="AJ11" s="6"/>
      <c r="AK11" s="6"/>
      <c r="AL11" s="6"/>
      <c r="AM11" s="6"/>
      <c r="AN11" s="6"/>
      <c r="AO11" s="6"/>
      <c r="AP11" s="7"/>
    </row>
    <row r="12" spans="1:42" ht="18.75" customHeight="1" thickBot="1" x14ac:dyDescent="0.2">
      <c r="A12" s="7"/>
      <c r="B12" s="8"/>
      <c r="C12" s="52"/>
      <c r="D12" s="52"/>
      <c r="E12" s="52"/>
      <c r="F12" s="52"/>
      <c r="G12" s="52"/>
      <c r="H12" s="52"/>
      <c r="I12" s="51"/>
      <c r="J12" s="51"/>
      <c r="K12" s="51"/>
      <c r="L12" s="51"/>
      <c r="M12" s="51"/>
      <c r="N12" s="51"/>
      <c r="O12" s="63"/>
      <c r="P12" s="63"/>
      <c r="Q12" s="63"/>
      <c r="R12" s="63"/>
      <c r="S12" s="63"/>
      <c r="T12" s="63"/>
      <c r="U12" s="63"/>
      <c r="V12" s="63"/>
      <c r="W12" s="63"/>
      <c r="X12" s="63"/>
      <c r="Y12" s="63"/>
      <c r="Z12" s="63"/>
      <c r="AA12" s="63"/>
      <c r="AB12" s="63"/>
      <c r="AC12" s="6"/>
      <c r="AD12" s="6"/>
      <c r="AE12" s="6"/>
      <c r="AF12" s="6"/>
      <c r="AG12" s="6"/>
      <c r="AH12" s="6"/>
      <c r="AI12" s="6"/>
      <c r="AJ12" s="6"/>
      <c r="AK12" s="6"/>
      <c r="AL12" s="6"/>
      <c r="AM12" s="6"/>
      <c r="AN12" s="6"/>
      <c r="AO12" s="6"/>
      <c r="AP12" s="7"/>
    </row>
    <row r="13" spans="1:42" ht="18.75" customHeight="1" thickBot="1" x14ac:dyDescent="0.2">
      <c r="A13" s="7"/>
      <c r="B13" s="8"/>
      <c r="C13" s="195" t="s">
        <v>147</v>
      </c>
      <c r="D13" s="196"/>
      <c r="E13" s="196"/>
      <c r="F13" s="196"/>
      <c r="G13" s="196"/>
      <c r="H13" s="197"/>
      <c r="I13" s="214" t="s">
        <v>149</v>
      </c>
      <c r="J13" s="215"/>
      <c r="K13" s="215"/>
      <c r="L13" s="216"/>
      <c r="M13" s="208"/>
      <c r="N13" s="209"/>
      <c r="O13" s="209"/>
      <c r="P13" s="209"/>
      <c r="Q13" s="209"/>
      <c r="R13" s="209"/>
      <c r="S13" s="209"/>
      <c r="T13" s="209"/>
      <c r="U13" s="209"/>
      <c r="V13" s="209"/>
      <c r="W13" s="209"/>
      <c r="X13" s="209"/>
      <c r="Y13" s="209"/>
      <c r="Z13" s="210"/>
      <c r="AA13" s="6"/>
      <c r="AB13" s="6"/>
      <c r="AC13" s="6"/>
      <c r="AD13" s="6"/>
      <c r="AE13" s="6"/>
      <c r="AF13" s="6"/>
      <c r="AG13" s="6"/>
      <c r="AH13" s="6"/>
      <c r="AI13" s="6"/>
      <c r="AJ13" s="6"/>
      <c r="AK13" s="6"/>
      <c r="AL13" s="6"/>
      <c r="AM13" s="6"/>
      <c r="AN13" s="6"/>
      <c r="AO13" s="6"/>
      <c r="AP13" s="7"/>
    </row>
    <row r="14" spans="1:42" ht="18.75" customHeight="1" x14ac:dyDescent="0.15">
      <c r="A14" s="7"/>
      <c r="B14" s="8"/>
      <c r="C14" s="211"/>
      <c r="D14" s="212"/>
      <c r="E14" s="212"/>
      <c r="F14" s="212"/>
      <c r="G14" s="212"/>
      <c r="H14" s="213"/>
      <c r="I14" s="214" t="s">
        <v>148</v>
      </c>
      <c r="J14" s="215"/>
      <c r="K14" s="215"/>
      <c r="L14" s="215"/>
      <c r="M14" s="185"/>
      <c r="N14" s="186"/>
      <c r="O14" s="186"/>
      <c r="P14" s="186"/>
      <c r="Q14" s="186"/>
      <c r="R14" s="186"/>
      <c r="S14" s="187"/>
      <c r="T14" s="191" t="s">
        <v>335</v>
      </c>
      <c r="U14" s="192"/>
      <c r="V14" s="185"/>
      <c r="W14" s="186"/>
      <c r="X14" s="187"/>
      <c r="Y14" s="314" t="s">
        <v>6</v>
      </c>
      <c r="Z14" s="315"/>
      <c r="AA14" s="185"/>
      <c r="AB14" s="187"/>
      <c r="AC14" s="313" t="s">
        <v>22</v>
      </c>
      <c r="AD14" s="173"/>
      <c r="AE14" s="174"/>
      <c r="AF14" s="174"/>
      <c r="AG14" s="174"/>
      <c r="AH14" s="174"/>
      <c r="AI14" s="174"/>
      <c r="AJ14" s="175"/>
      <c r="AK14" s="9"/>
      <c r="AL14" s="9"/>
      <c r="AM14" s="9"/>
      <c r="AN14" s="6"/>
      <c r="AO14" s="6"/>
      <c r="AP14" s="7"/>
    </row>
    <row r="15" spans="1:42" ht="18.75" customHeight="1" thickBot="1" x14ac:dyDescent="0.2">
      <c r="A15" s="7"/>
      <c r="B15" s="8"/>
      <c r="C15" s="198"/>
      <c r="D15" s="199"/>
      <c r="E15" s="199"/>
      <c r="F15" s="199"/>
      <c r="G15" s="199"/>
      <c r="H15" s="200"/>
      <c r="I15" s="214"/>
      <c r="J15" s="215"/>
      <c r="K15" s="215"/>
      <c r="L15" s="215"/>
      <c r="M15" s="188"/>
      <c r="N15" s="189"/>
      <c r="O15" s="189"/>
      <c r="P15" s="189"/>
      <c r="Q15" s="189"/>
      <c r="R15" s="189"/>
      <c r="S15" s="190"/>
      <c r="T15" s="193" t="s">
        <v>336</v>
      </c>
      <c r="U15" s="194"/>
      <c r="V15" s="188"/>
      <c r="W15" s="189"/>
      <c r="X15" s="190"/>
      <c r="Y15" s="267" t="s">
        <v>5</v>
      </c>
      <c r="Z15" s="216"/>
      <c r="AA15" s="188"/>
      <c r="AB15" s="190"/>
      <c r="AC15" s="313"/>
      <c r="AD15" s="176"/>
      <c r="AE15" s="177"/>
      <c r="AF15" s="177"/>
      <c r="AG15" s="177"/>
      <c r="AH15" s="177"/>
      <c r="AI15" s="177"/>
      <c r="AJ15" s="178"/>
      <c r="AK15" s="9"/>
      <c r="AL15" s="9"/>
      <c r="AM15" s="9"/>
      <c r="AN15" s="6"/>
      <c r="AO15" s="6"/>
      <c r="AP15" s="7"/>
    </row>
    <row r="16" spans="1:42" ht="18.75" customHeight="1" thickBot="1" x14ac:dyDescent="0.2">
      <c r="A16" s="7"/>
      <c r="B16" s="8"/>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7"/>
    </row>
    <row r="17" spans="1:42" ht="18.75" customHeight="1" thickBot="1" x14ac:dyDescent="0.2">
      <c r="A17" s="7"/>
      <c r="B17" s="8"/>
      <c r="C17" s="195" t="s">
        <v>33</v>
      </c>
      <c r="D17" s="196"/>
      <c r="E17" s="196"/>
      <c r="F17" s="196"/>
      <c r="G17" s="196"/>
      <c r="H17" s="197"/>
      <c r="I17" s="214" t="s">
        <v>173</v>
      </c>
      <c r="J17" s="243"/>
      <c r="K17" s="243"/>
      <c r="L17" s="216"/>
      <c r="M17" s="244"/>
      <c r="N17" s="245"/>
      <c r="O17" s="245"/>
      <c r="P17" s="246"/>
      <c r="Q17" s="19" t="s">
        <v>29</v>
      </c>
      <c r="R17" s="13"/>
      <c r="S17" s="244"/>
      <c r="T17" s="246"/>
      <c r="U17" s="1" t="s">
        <v>171</v>
      </c>
      <c r="W17" s="1" t="s">
        <v>174</v>
      </c>
      <c r="X17" s="268" t="s">
        <v>151</v>
      </c>
      <c r="Y17" s="269"/>
      <c r="Z17" s="217"/>
      <c r="AA17" s="187"/>
      <c r="AB17" s="51" t="s">
        <v>152</v>
      </c>
      <c r="AD17" s="215" t="s">
        <v>153</v>
      </c>
      <c r="AE17" s="216"/>
      <c r="AF17" s="208"/>
      <c r="AG17" s="210"/>
      <c r="AH17" s="51" t="s">
        <v>152</v>
      </c>
      <c r="AI17" s="13" t="s">
        <v>175</v>
      </c>
      <c r="AJ17" s="13"/>
      <c r="AK17" s="13"/>
      <c r="AL17" s="13"/>
      <c r="AM17" s="13"/>
      <c r="AN17" s="13"/>
      <c r="AO17" s="13"/>
      <c r="AP17" s="7"/>
    </row>
    <row r="18" spans="1:42" ht="18.75" customHeight="1" thickBot="1" x14ac:dyDescent="0.2">
      <c r="A18" s="7"/>
      <c r="B18" s="8"/>
      <c r="C18" s="198"/>
      <c r="D18" s="199"/>
      <c r="E18" s="199"/>
      <c r="F18" s="199"/>
      <c r="G18" s="199"/>
      <c r="H18" s="200"/>
      <c r="I18" s="214" t="s">
        <v>172</v>
      </c>
      <c r="J18" s="243"/>
      <c r="K18" s="243"/>
      <c r="L18" s="243"/>
      <c r="M18" s="176"/>
      <c r="N18" s="177"/>
      <c r="O18" s="177"/>
      <c r="P18" s="177"/>
      <c r="Q18" s="205"/>
      <c r="R18" s="205"/>
      <c r="S18" s="177"/>
      <c r="T18" s="177"/>
      <c r="U18" s="205"/>
      <c r="V18" s="205"/>
      <c r="W18" s="205"/>
      <c r="X18" s="205"/>
      <c r="Y18" s="205"/>
      <c r="Z18" s="178"/>
      <c r="AA18" s="14"/>
      <c r="AB18" s="13"/>
      <c r="AC18" s="13"/>
      <c r="AD18" s="13"/>
      <c r="AE18" s="13"/>
      <c r="AF18" s="13"/>
      <c r="AG18" s="13"/>
      <c r="AH18" s="13"/>
      <c r="AI18" s="13"/>
      <c r="AJ18" s="13"/>
      <c r="AK18" s="13"/>
      <c r="AL18" s="13"/>
      <c r="AM18" s="13"/>
      <c r="AN18" s="13"/>
      <c r="AO18" s="13"/>
      <c r="AP18" s="7"/>
    </row>
    <row r="19" spans="1:42" ht="18.75" customHeight="1" thickBot="1" x14ac:dyDescent="0.2">
      <c r="A19" s="7"/>
      <c r="B19" s="8"/>
      <c r="C19" s="28"/>
      <c r="D19" s="28"/>
      <c r="E19" s="28"/>
      <c r="F19" s="28"/>
      <c r="G19" s="28"/>
      <c r="H19" s="28"/>
      <c r="I19" s="28"/>
      <c r="J19" s="29"/>
      <c r="K19" s="29"/>
      <c r="L19" s="29"/>
      <c r="M19" s="28"/>
      <c r="N19" s="28"/>
      <c r="O19" s="28"/>
      <c r="P19" s="28"/>
      <c r="Q19" s="28"/>
      <c r="R19" s="28"/>
      <c r="S19" s="28"/>
      <c r="T19" s="28"/>
      <c r="U19" s="28"/>
      <c r="V19" s="28"/>
      <c r="W19" s="28"/>
      <c r="X19" s="28"/>
      <c r="Y19" s="28"/>
      <c r="Z19" s="28"/>
      <c r="AA19" s="13"/>
      <c r="AB19" s="13"/>
      <c r="AC19" s="13"/>
      <c r="AD19" s="13"/>
      <c r="AE19" s="13"/>
      <c r="AF19" s="13"/>
      <c r="AG19" s="13"/>
      <c r="AH19" s="13"/>
      <c r="AI19" s="13"/>
      <c r="AJ19" s="13"/>
      <c r="AK19" s="13"/>
      <c r="AL19" s="13"/>
      <c r="AM19" s="13"/>
      <c r="AN19" s="13"/>
      <c r="AO19" s="13"/>
      <c r="AP19" s="7"/>
    </row>
    <row r="20" spans="1:42" ht="18.75" customHeight="1" x14ac:dyDescent="0.15">
      <c r="A20" s="7"/>
      <c r="B20" s="8"/>
      <c r="C20" s="195" t="s">
        <v>91</v>
      </c>
      <c r="D20" s="196"/>
      <c r="E20" s="196"/>
      <c r="F20" s="196"/>
      <c r="G20" s="196"/>
      <c r="H20" s="197"/>
      <c r="I20" s="239" t="s">
        <v>245</v>
      </c>
      <c r="J20" s="238"/>
      <c r="K20" s="238"/>
      <c r="L20" s="238"/>
      <c r="M20" s="228"/>
      <c r="N20" s="229"/>
      <c r="O20" s="229"/>
      <c r="P20" s="230"/>
      <c r="Q20" s="237" t="s">
        <v>248</v>
      </c>
      <c r="R20" s="238"/>
      <c r="S20" s="238"/>
      <c r="T20" s="238"/>
      <c r="U20" s="238"/>
      <c r="V20" s="238"/>
      <c r="W20" s="238"/>
      <c r="X20" s="238"/>
      <c r="Y20" s="238"/>
      <c r="Z20" s="238"/>
      <c r="AA20" s="238"/>
      <c r="AB20" s="238"/>
      <c r="AC20" s="13"/>
      <c r="AD20" s="13"/>
      <c r="AE20" s="13"/>
      <c r="AF20" s="13"/>
      <c r="AG20" s="13"/>
      <c r="AH20" s="13"/>
      <c r="AI20" s="13"/>
      <c r="AJ20" s="13"/>
      <c r="AK20" s="13"/>
      <c r="AL20" s="13"/>
      <c r="AM20" s="13"/>
      <c r="AN20" s="13"/>
      <c r="AO20" s="13"/>
      <c r="AP20" s="7"/>
    </row>
    <row r="21" spans="1:42" ht="18.75" customHeight="1" x14ac:dyDescent="0.15">
      <c r="A21" s="7"/>
      <c r="B21" s="8"/>
      <c r="C21" s="211"/>
      <c r="D21" s="212"/>
      <c r="E21" s="212"/>
      <c r="F21" s="212"/>
      <c r="G21" s="212"/>
      <c r="H21" s="213"/>
      <c r="I21" s="239" t="s">
        <v>246</v>
      </c>
      <c r="J21" s="238"/>
      <c r="K21" s="238"/>
      <c r="L21" s="238"/>
      <c r="M21" s="231"/>
      <c r="N21" s="232"/>
      <c r="O21" s="232"/>
      <c r="P21" s="233"/>
      <c r="Q21" s="237"/>
      <c r="R21" s="238"/>
      <c r="S21" s="238"/>
      <c r="T21" s="238"/>
      <c r="U21" s="238"/>
      <c r="V21" s="238"/>
      <c r="W21" s="238"/>
      <c r="X21" s="238"/>
      <c r="Y21" s="238"/>
      <c r="Z21" s="238"/>
      <c r="AA21" s="238"/>
      <c r="AB21" s="238"/>
      <c r="AC21" s="13"/>
      <c r="AD21" s="13"/>
      <c r="AE21" s="13"/>
      <c r="AF21" s="13"/>
      <c r="AG21" s="13"/>
      <c r="AH21" s="13"/>
      <c r="AI21" s="13"/>
      <c r="AJ21" s="13"/>
      <c r="AK21" s="13"/>
      <c r="AL21" s="13"/>
      <c r="AM21" s="13"/>
      <c r="AN21" s="13"/>
      <c r="AO21" s="13"/>
      <c r="AP21" s="7"/>
    </row>
    <row r="22" spans="1:42" ht="18.75" customHeight="1" thickBot="1" x14ac:dyDescent="0.2">
      <c r="A22" s="7"/>
      <c r="B22" s="8"/>
      <c r="C22" s="198"/>
      <c r="D22" s="199"/>
      <c r="E22" s="199"/>
      <c r="F22" s="199"/>
      <c r="G22" s="199"/>
      <c r="H22" s="200"/>
      <c r="I22" s="239" t="s">
        <v>247</v>
      </c>
      <c r="J22" s="238"/>
      <c r="K22" s="238"/>
      <c r="L22" s="238"/>
      <c r="M22" s="234"/>
      <c r="N22" s="235"/>
      <c r="O22" s="235"/>
      <c r="P22" s="236"/>
      <c r="Q22" s="237"/>
      <c r="R22" s="238"/>
      <c r="S22" s="238"/>
      <c r="T22" s="238"/>
      <c r="U22" s="238"/>
      <c r="V22" s="238"/>
      <c r="W22" s="238"/>
      <c r="X22" s="238"/>
      <c r="Y22" s="238"/>
      <c r="Z22" s="238"/>
      <c r="AA22" s="238"/>
      <c r="AB22" s="238"/>
      <c r="AC22" s="13"/>
      <c r="AD22" s="13"/>
      <c r="AE22" s="13"/>
      <c r="AF22" s="13"/>
      <c r="AG22" s="13"/>
      <c r="AH22" s="13"/>
      <c r="AI22" s="13"/>
      <c r="AJ22" s="13"/>
      <c r="AK22" s="13"/>
      <c r="AL22" s="13"/>
      <c r="AM22" s="13"/>
      <c r="AN22" s="13"/>
      <c r="AO22" s="13"/>
      <c r="AP22" s="7"/>
    </row>
    <row r="23" spans="1:42" ht="18.75" customHeight="1" x14ac:dyDescent="0.15">
      <c r="A23" s="7"/>
      <c r="B23" s="10"/>
      <c r="C23" s="11"/>
      <c r="D23" s="11"/>
      <c r="E23" s="11"/>
      <c r="F23" s="11"/>
      <c r="G23" s="11"/>
      <c r="H23" s="11"/>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12"/>
    </row>
    <row r="24" spans="1:42" ht="18.75" customHeight="1" x14ac:dyDescent="0.15">
      <c r="A24" s="7"/>
      <c r="B24" s="8"/>
      <c r="C24" s="6"/>
      <c r="D24" s="6"/>
      <c r="E24" s="6"/>
      <c r="F24" s="6"/>
      <c r="G24" s="6"/>
      <c r="H24" s="6"/>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7"/>
    </row>
    <row r="25" spans="1:42" ht="18.75" customHeight="1" x14ac:dyDescent="0.15">
      <c r="A25" s="7"/>
      <c r="B25" s="8"/>
      <c r="C25" s="6" t="s">
        <v>170</v>
      </c>
      <c r="D25" s="6" t="s">
        <v>277</v>
      </c>
      <c r="E25" s="6"/>
      <c r="F25" s="6"/>
      <c r="G25" s="6"/>
      <c r="H25" s="6"/>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7"/>
    </row>
    <row r="26" spans="1:42" ht="18.75" customHeight="1" thickBot="1" x14ac:dyDescent="0.2">
      <c r="A26" s="7"/>
      <c r="B26" s="8"/>
      <c r="C26" s="6"/>
      <c r="D26" s="6"/>
      <c r="E26" s="6"/>
      <c r="F26" s="6"/>
      <c r="G26" s="6"/>
      <c r="H26" s="6"/>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7"/>
    </row>
    <row r="27" spans="1:42" ht="18.75" customHeight="1" thickBot="1" x14ac:dyDescent="0.2">
      <c r="A27" s="7"/>
      <c r="B27" s="8"/>
      <c r="C27" s="201" t="s">
        <v>34</v>
      </c>
      <c r="D27" s="202"/>
      <c r="E27" s="202"/>
      <c r="F27" s="202"/>
      <c r="G27" s="202"/>
      <c r="H27" s="203"/>
      <c r="I27" s="220" t="s">
        <v>154</v>
      </c>
      <c r="J27" s="221"/>
      <c r="K27" s="221"/>
      <c r="L27" s="221"/>
      <c r="M27" s="208"/>
      <c r="N27" s="209"/>
      <c r="O27" s="209"/>
      <c r="P27" s="209"/>
      <c r="Q27" s="209"/>
      <c r="R27" s="209"/>
      <c r="S27" s="209"/>
      <c r="T27" s="209"/>
      <c r="U27" s="210"/>
      <c r="V27" s="13"/>
      <c r="W27" s="13"/>
      <c r="X27" s="221" t="str">
        <f>IF($M$27='LIST '!$C$5,"直圧を利用する階数",IF($M$27='LIST '!$C$6,"受水槽を利用する階数",""))</f>
        <v/>
      </c>
      <c r="Y27" s="221"/>
      <c r="Z27" s="221"/>
      <c r="AA27" s="221"/>
      <c r="AB27" s="221"/>
      <c r="AC27" s="222"/>
      <c r="AD27" s="256"/>
      <c r="AE27" s="257"/>
      <c r="AF27" s="267" t="str">
        <f>IF(X27&lt;&gt;"","階～","")</f>
        <v/>
      </c>
      <c r="AG27" s="216"/>
      <c r="AH27" s="256"/>
      <c r="AI27" s="257"/>
      <c r="AJ27" s="51" t="str">
        <f>IF(AF27&lt;&gt;"","階","")</f>
        <v/>
      </c>
      <c r="AK27" s="13"/>
      <c r="AL27" s="13"/>
      <c r="AM27" s="13"/>
      <c r="AN27" s="13"/>
      <c r="AO27" s="13"/>
      <c r="AP27" s="7"/>
    </row>
    <row r="28" spans="1:42" ht="18.75" customHeight="1" thickBot="1" x14ac:dyDescent="0.2">
      <c r="A28" s="7"/>
      <c r="B28" s="8"/>
      <c r="C28" s="21"/>
      <c r="D28" s="21"/>
      <c r="E28" s="21"/>
      <c r="F28" s="21"/>
      <c r="G28" s="21"/>
      <c r="H28" s="21"/>
      <c r="I28" s="52"/>
      <c r="J28" s="52"/>
      <c r="K28" s="52"/>
      <c r="L28" s="52"/>
      <c r="M28" s="63"/>
      <c r="N28" s="63"/>
      <c r="O28" s="64"/>
      <c r="P28" s="64"/>
      <c r="Q28" s="64"/>
      <c r="R28" s="64"/>
      <c r="S28" s="64"/>
      <c r="T28" s="64"/>
      <c r="U28" s="64"/>
      <c r="V28" s="13"/>
      <c r="W28" s="13"/>
      <c r="X28" s="52"/>
      <c r="Y28" s="52"/>
      <c r="Z28" s="52"/>
      <c r="AA28" s="52"/>
      <c r="AB28" s="52"/>
      <c r="AC28" s="52"/>
      <c r="AD28" s="63"/>
      <c r="AE28" s="63"/>
      <c r="AF28" s="51"/>
      <c r="AG28" s="51"/>
      <c r="AH28" s="63"/>
      <c r="AI28" s="63"/>
      <c r="AJ28" s="51"/>
      <c r="AK28" s="13"/>
      <c r="AL28" s="13"/>
      <c r="AM28" s="13"/>
      <c r="AN28" s="13"/>
      <c r="AO28" s="13"/>
      <c r="AP28" s="7"/>
    </row>
    <row r="29" spans="1:42" ht="18.75" customHeight="1" thickBot="1" x14ac:dyDescent="0.2">
      <c r="A29" s="7"/>
      <c r="B29" s="8"/>
      <c r="C29" s="201" t="s">
        <v>35</v>
      </c>
      <c r="D29" s="202"/>
      <c r="E29" s="202"/>
      <c r="F29" s="202"/>
      <c r="G29" s="202"/>
      <c r="H29" s="203"/>
      <c r="I29" s="52"/>
      <c r="J29" s="204"/>
      <c r="K29" s="205"/>
      <c r="L29" s="205"/>
      <c r="M29" s="206"/>
      <c r="N29" s="63"/>
      <c r="O29" s="65" t="s">
        <v>318</v>
      </c>
      <c r="P29" s="63"/>
      <c r="Q29" s="63"/>
      <c r="R29" s="63"/>
      <c r="S29" s="63"/>
      <c r="T29" s="63"/>
      <c r="U29" s="63"/>
      <c r="V29" s="13"/>
      <c r="W29" s="13"/>
      <c r="X29" s="52"/>
      <c r="Y29" s="52"/>
      <c r="Z29" s="52"/>
      <c r="AA29" s="52"/>
      <c r="AB29" s="52"/>
      <c r="AC29" s="52"/>
      <c r="AD29" s="63"/>
      <c r="AE29" s="63"/>
      <c r="AF29" s="51"/>
      <c r="AG29" s="51"/>
      <c r="AH29" s="63"/>
      <c r="AI29" s="63"/>
      <c r="AJ29" s="51"/>
      <c r="AK29" s="13"/>
      <c r="AL29" s="13"/>
      <c r="AM29" s="13"/>
      <c r="AN29" s="13"/>
      <c r="AO29" s="13"/>
      <c r="AP29" s="7"/>
    </row>
    <row r="30" spans="1:42" ht="18.75" customHeight="1" thickBot="1" x14ac:dyDescent="0.2">
      <c r="A30" s="7"/>
      <c r="B30" s="8"/>
      <c r="C30" s="21"/>
      <c r="D30" s="21"/>
      <c r="E30" s="21"/>
      <c r="F30" s="21"/>
      <c r="G30" s="21"/>
      <c r="H30" s="21"/>
      <c r="I30" s="52"/>
      <c r="J30" s="23"/>
      <c r="K30" s="23"/>
      <c r="L30" s="23"/>
      <c r="M30" s="23"/>
      <c r="N30" s="63"/>
      <c r="O30" s="63"/>
      <c r="P30" s="63"/>
      <c r="Q30" s="63"/>
      <c r="R30" s="63"/>
      <c r="S30" s="63"/>
      <c r="T30" s="63"/>
      <c r="U30" s="63"/>
      <c r="V30" s="13"/>
      <c r="W30" s="13"/>
      <c r="X30" s="52"/>
      <c r="Y30" s="52"/>
      <c r="Z30" s="52"/>
      <c r="AA30" s="52"/>
      <c r="AB30" s="52"/>
      <c r="AC30" s="52"/>
      <c r="AD30" s="63"/>
      <c r="AE30" s="63"/>
      <c r="AF30" s="51"/>
      <c r="AG30" s="51"/>
      <c r="AH30" s="63"/>
      <c r="AI30" s="63"/>
      <c r="AJ30" s="51"/>
      <c r="AK30" s="13"/>
      <c r="AL30" s="13"/>
      <c r="AM30" s="13"/>
      <c r="AN30" s="13"/>
      <c r="AO30" s="13"/>
      <c r="AP30" s="7"/>
    </row>
    <row r="31" spans="1:42" ht="18.75" customHeight="1" x14ac:dyDescent="0.15">
      <c r="A31" s="7"/>
      <c r="B31" s="8"/>
      <c r="C31" s="195" t="s">
        <v>39</v>
      </c>
      <c r="D31" s="196"/>
      <c r="E31" s="196"/>
      <c r="F31" s="196"/>
      <c r="G31" s="196"/>
      <c r="H31" s="197"/>
      <c r="I31" s="220" t="s">
        <v>177</v>
      </c>
      <c r="J31" s="221"/>
      <c r="K31" s="221"/>
      <c r="L31" s="221"/>
      <c r="M31" s="221"/>
      <c r="N31" s="185"/>
      <c r="O31" s="186"/>
      <c r="P31" s="187"/>
      <c r="Q31" s="65" t="s">
        <v>66</v>
      </c>
      <c r="R31" s="63"/>
      <c r="S31" s="63"/>
      <c r="T31" s="63"/>
      <c r="U31" s="63"/>
      <c r="V31" s="13"/>
      <c r="W31" s="13"/>
      <c r="X31" s="52"/>
      <c r="Y31" s="52"/>
      <c r="Z31" s="52"/>
      <c r="AA31" s="52"/>
      <c r="AB31" s="52"/>
      <c r="AC31" s="52"/>
      <c r="AD31" s="63"/>
      <c r="AE31" s="63"/>
      <c r="AF31" s="51"/>
      <c r="AG31" s="51"/>
      <c r="AH31" s="63"/>
      <c r="AI31" s="63"/>
      <c r="AJ31" s="51"/>
      <c r="AK31" s="13"/>
      <c r="AL31" s="13"/>
      <c r="AM31" s="13"/>
      <c r="AN31" s="13"/>
      <c r="AO31" s="13"/>
      <c r="AP31" s="7"/>
    </row>
    <row r="32" spans="1:42" ht="18.75" customHeight="1" thickBot="1" x14ac:dyDescent="0.2">
      <c r="A32" s="7"/>
      <c r="B32" s="8"/>
      <c r="C32" s="198"/>
      <c r="D32" s="199"/>
      <c r="E32" s="199"/>
      <c r="F32" s="199"/>
      <c r="G32" s="199"/>
      <c r="H32" s="200"/>
      <c r="I32" s="220" t="s">
        <v>178</v>
      </c>
      <c r="J32" s="221"/>
      <c r="K32" s="221"/>
      <c r="L32" s="221"/>
      <c r="M32" s="221"/>
      <c r="N32" s="240"/>
      <c r="O32" s="241"/>
      <c r="P32" s="242"/>
      <c r="Q32" s="65" t="s">
        <v>179</v>
      </c>
      <c r="R32" s="63"/>
      <c r="S32" s="63"/>
      <c r="T32" s="63"/>
      <c r="U32" s="63"/>
      <c r="V32" s="13"/>
      <c r="W32" s="13"/>
      <c r="X32" s="52"/>
      <c r="Y32" s="52"/>
      <c r="Z32" s="52"/>
      <c r="AA32" s="52"/>
      <c r="AB32" s="52"/>
      <c r="AC32" s="52"/>
      <c r="AD32" s="63"/>
      <c r="AE32" s="63"/>
      <c r="AF32" s="51"/>
      <c r="AG32" s="51"/>
      <c r="AH32" s="63"/>
      <c r="AI32" s="63"/>
      <c r="AJ32" s="51"/>
      <c r="AK32" s="13"/>
      <c r="AL32" s="13"/>
      <c r="AM32" s="13"/>
      <c r="AN32" s="13"/>
      <c r="AO32" s="13"/>
      <c r="AP32" s="7"/>
    </row>
    <row r="33" spans="1:42" ht="18.75" customHeight="1" thickBot="1" x14ac:dyDescent="0.2">
      <c r="A33" s="7"/>
      <c r="B33" s="8"/>
      <c r="C33" s="21"/>
      <c r="D33" s="21"/>
      <c r="E33" s="21"/>
      <c r="F33" s="21"/>
      <c r="G33" s="21"/>
      <c r="H33" s="21"/>
      <c r="I33" s="52"/>
      <c r="J33" s="9"/>
      <c r="K33" s="9"/>
      <c r="L33" s="9"/>
      <c r="M33" s="9"/>
      <c r="N33" s="63"/>
      <c r="O33" s="63"/>
      <c r="P33" s="63"/>
      <c r="Q33" s="63"/>
      <c r="R33" s="63"/>
      <c r="S33" s="63"/>
      <c r="T33" s="63"/>
      <c r="U33" s="63"/>
      <c r="V33" s="13"/>
      <c r="W33" s="13"/>
      <c r="X33" s="52"/>
      <c r="Y33" s="52"/>
      <c r="Z33" s="52"/>
      <c r="AA33" s="52"/>
      <c r="AB33" s="52"/>
      <c r="AC33" s="52"/>
      <c r="AD33" s="63"/>
      <c r="AE33" s="63"/>
      <c r="AF33" s="51"/>
      <c r="AG33" s="51"/>
      <c r="AH33" s="63"/>
      <c r="AI33" s="63"/>
      <c r="AJ33" s="51"/>
      <c r="AK33" s="13"/>
      <c r="AL33" s="13"/>
      <c r="AM33" s="13"/>
      <c r="AN33" s="13"/>
      <c r="AO33" s="13"/>
      <c r="AP33" s="7"/>
    </row>
    <row r="34" spans="1:42" ht="18.75" customHeight="1" thickBot="1" x14ac:dyDescent="0.2">
      <c r="A34" s="7"/>
      <c r="B34" s="8"/>
      <c r="C34" s="201" t="s">
        <v>42</v>
      </c>
      <c r="D34" s="202"/>
      <c r="E34" s="202"/>
      <c r="F34" s="202"/>
      <c r="G34" s="202"/>
      <c r="H34" s="203"/>
      <c r="I34" s="52"/>
      <c r="J34" s="221" t="s">
        <v>165</v>
      </c>
      <c r="K34" s="221"/>
      <c r="L34" s="204"/>
      <c r="M34" s="205"/>
      <c r="N34" s="206"/>
      <c r="O34" s="207" t="s">
        <v>166</v>
      </c>
      <c r="P34" s="207"/>
      <c r="Q34" s="208"/>
      <c r="R34" s="209"/>
      <c r="S34" s="210"/>
      <c r="T34" s="63"/>
      <c r="U34" s="63"/>
      <c r="V34" s="13"/>
      <c r="W34" s="13"/>
      <c r="X34" s="52"/>
      <c r="Y34" s="52"/>
      <c r="Z34" s="52"/>
      <c r="AA34" s="52"/>
      <c r="AB34" s="52"/>
      <c r="AC34" s="52"/>
      <c r="AD34" s="63"/>
      <c r="AE34" s="63"/>
      <c r="AF34" s="51"/>
      <c r="AG34" s="51"/>
      <c r="AH34" s="63"/>
      <c r="AI34" s="63"/>
      <c r="AJ34" s="51"/>
      <c r="AK34" s="13"/>
      <c r="AL34" s="13"/>
      <c r="AM34" s="13"/>
      <c r="AN34" s="13"/>
      <c r="AO34" s="13"/>
      <c r="AP34" s="7"/>
    </row>
    <row r="35" spans="1:42" ht="18.75" customHeight="1" thickBot="1" x14ac:dyDescent="0.2">
      <c r="A35" s="7"/>
      <c r="B35" s="8"/>
      <c r="C35" s="21"/>
      <c r="D35" s="21"/>
      <c r="E35" s="21"/>
      <c r="F35" s="21"/>
      <c r="G35" s="21"/>
      <c r="H35" s="21"/>
      <c r="I35" s="52"/>
      <c r="J35" s="9"/>
      <c r="K35" s="9"/>
      <c r="L35" s="9"/>
      <c r="M35" s="9"/>
      <c r="N35" s="63"/>
      <c r="O35" s="63"/>
      <c r="P35" s="63"/>
      <c r="Q35" s="63"/>
      <c r="R35" s="63"/>
      <c r="S35" s="63"/>
      <c r="T35" s="63"/>
      <c r="U35" s="63"/>
      <c r="V35" s="13"/>
      <c r="W35" s="13"/>
      <c r="X35" s="52"/>
      <c r="Y35" s="52"/>
      <c r="Z35" s="52"/>
      <c r="AA35" s="52"/>
      <c r="AB35" s="52"/>
      <c r="AC35" s="52"/>
      <c r="AD35" s="63"/>
      <c r="AE35" s="63"/>
      <c r="AF35" s="51"/>
      <c r="AG35" s="51"/>
      <c r="AH35" s="63"/>
      <c r="AI35" s="63"/>
      <c r="AJ35" s="51"/>
      <c r="AK35" s="13"/>
      <c r="AL35" s="13"/>
      <c r="AM35" s="13"/>
      <c r="AN35" s="13"/>
      <c r="AO35" s="13"/>
      <c r="AP35" s="7"/>
    </row>
    <row r="36" spans="1:42" ht="18.75" customHeight="1" thickBot="1" x14ac:dyDescent="0.2">
      <c r="A36" s="7"/>
      <c r="B36" s="8"/>
      <c r="C36" s="201" t="s">
        <v>176</v>
      </c>
      <c r="D36" s="202"/>
      <c r="E36" s="202"/>
      <c r="F36" s="202"/>
      <c r="G36" s="202"/>
      <c r="H36" s="203"/>
      <c r="I36" s="52"/>
      <c r="J36" s="221" t="s">
        <v>165</v>
      </c>
      <c r="K36" s="221"/>
      <c r="L36" s="204"/>
      <c r="M36" s="205"/>
      <c r="N36" s="206"/>
      <c r="O36" s="207" t="s">
        <v>166</v>
      </c>
      <c r="P36" s="207"/>
      <c r="Q36" s="208"/>
      <c r="R36" s="209"/>
      <c r="S36" s="210"/>
      <c r="T36" s="63"/>
      <c r="U36" s="63"/>
      <c r="V36" s="13"/>
      <c r="W36" s="13"/>
      <c r="X36" s="52"/>
      <c r="Y36" s="52"/>
      <c r="Z36" s="52"/>
      <c r="AA36" s="52"/>
      <c r="AB36" s="52"/>
      <c r="AC36" s="52"/>
      <c r="AD36" s="63"/>
      <c r="AE36" s="63"/>
      <c r="AF36" s="51"/>
      <c r="AG36" s="51"/>
      <c r="AH36" s="63"/>
      <c r="AI36" s="63"/>
      <c r="AJ36" s="51"/>
      <c r="AK36" s="13"/>
      <c r="AL36" s="13"/>
      <c r="AM36" s="13"/>
      <c r="AN36" s="13"/>
      <c r="AO36" s="13"/>
      <c r="AP36" s="7"/>
    </row>
    <row r="37" spans="1:42" ht="18.75" customHeight="1" thickBot="1" x14ac:dyDescent="0.2">
      <c r="A37" s="7"/>
      <c r="B37" s="8"/>
      <c r="C37" s="21"/>
      <c r="D37" s="21"/>
      <c r="E37" s="21"/>
      <c r="F37" s="21"/>
      <c r="G37" s="21"/>
      <c r="H37" s="21"/>
      <c r="I37" s="52"/>
      <c r="J37" s="9"/>
      <c r="K37" s="9"/>
      <c r="L37" s="9"/>
      <c r="M37" s="9"/>
      <c r="N37" s="63"/>
      <c r="O37" s="63"/>
      <c r="P37" s="63"/>
      <c r="Q37" s="63"/>
      <c r="R37" s="63"/>
      <c r="S37" s="63"/>
      <c r="T37" s="63"/>
      <c r="U37" s="63"/>
      <c r="V37" s="13"/>
      <c r="W37" s="13"/>
      <c r="X37" s="52"/>
      <c r="Y37" s="52"/>
      <c r="Z37" s="52"/>
      <c r="AA37" s="52"/>
      <c r="AB37" s="52"/>
      <c r="AC37" s="52"/>
      <c r="AD37" s="63"/>
      <c r="AE37" s="63"/>
      <c r="AF37" s="51"/>
      <c r="AG37" s="51"/>
      <c r="AH37" s="63"/>
      <c r="AI37" s="63"/>
      <c r="AJ37" s="51"/>
      <c r="AK37" s="13"/>
      <c r="AL37" s="13"/>
      <c r="AM37" s="13"/>
      <c r="AN37" s="13"/>
      <c r="AO37" s="13"/>
      <c r="AP37" s="7"/>
    </row>
    <row r="38" spans="1:42" ht="18.75" customHeight="1" thickBot="1" x14ac:dyDescent="0.2">
      <c r="A38" s="7"/>
      <c r="B38" s="8"/>
      <c r="C38" s="195" t="s">
        <v>48</v>
      </c>
      <c r="D38" s="196"/>
      <c r="E38" s="196"/>
      <c r="F38" s="196"/>
      <c r="G38" s="196"/>
      <c r="H38" s="197"/>
      <c r="I38" s="220" t="s">
        <v>294</v>
      </c>
      <c r="J38" s="221"/>
      <c r="K38" s="221"/>
      <c r="L38" s="221"/>
      <c r="M38" s="204"/>
      <c r="N38" s="205"/>
      <c r="O38" s="205"/>
      <c r="P38" s="205"/>
      <c r="Q38" s="205"/>
      <c r="R38" s="206"/>
      <c r="S38" s="63"/>
      <c r="T38" s="63"/>
      <c r="U38" s="256"/>
      <c r="V38" s="312"/>
      <c r="W38" s="257"/>
      <c r="X38" s="221" t="s">
        <v>295</v>
      </c>
      <c r="Y38" s="221"/>
      <c r="Z38" s="52"/>
      <c r="AA38" s="278"/>
      <c r="AB38" s="293"/>
      <c r="AC38" s="279"/>
      <c r="AD38" s="65" t="s">
        <v>250</v>
      </c>
      <c r="AE38" s="63"/>
      <c r="AF38" s="51"/>
      <c r="AG38" s="51"/>
      <c r="AH38" s="63"/>
      <c r="AI38" s="63"/>
      <c r="AJ38" s="51"/>
      <c r="AK38" s="13"/>
      <c r="AL38" s="13"/>
      <c r="AM38" s="13"/>
      <c r="AN38" s="13"/>
      <c r="AO38" s="13"/>
      <c r="AP38" s="7"/>
    </row>
    <row r="39" spans="1:42" ht="18.75" customHeight="1" thickBot="1" x14ac:dyDescent="0.2">
      <c r="A39" s="7"/>
      <c r="B39" s="8"/>
      <c r="C39" s="198"/>
      <c r="D39" s="199"/>
      <c r="E39" s="199"/>
      <c r="F39" s="199"/>
      <c r="G39" s="199"/>
      <c r="H39" s="200"/>
      <c r="I39" s="220" t="s">
        <v>263</v>
      </c>
      <c r="J39" s="221"/>
      <c r="K39" s="221"/>
      <c r="L39" s="221"/>
      <c r="M39" s="204"/>
      <c r="N39" s="205"/>
      <c r="O39" s="205"/>
      <c r="P39" s="205"/>
      <c r="Q39" s="205"/>
      <c r="R39" s="206"/>
      <c r="S39" s="63"/>
      <c r="T39" s="63"/>
      <c r="U39" s="256"/>
      <c r="V39" s="312"/>
      <c r="W39" s="257"/>
      <c r="X39" s="221" t="s">
        <v>295</v>
      </c>
      <c r="Y39" s="221"/>
      <c r="Z39" s="52"/>
      <c r="AA39" s="278"/>
      <c r="AB39" s="293"/>
      <c r="AC39" s="279"/>
      <c r="AD39" s="65" t="s">
        <v>250</v>
      </c>
      <c r="AE39" s="63"/>
      <c r="AF39" s="46" t="s">
        <v>296</v>
      </c>
      <c r="AG39" s="51"/>
      <c r="AH39" s="63"/>
      <c r="AI39" s="63"/>
      <c r="AJ39" s="51"/>
      <c r="AK39" s="13"/>
      <c r="AL39" s="13"/>
      <c r="AM39" s="13"/>
      <c r="AN39" s="13"/>
      <c r="AO39" s="13"/>
      <c r="AP39" s="7"/>
    </row>
    <row r="40" spans="1:42" ht="18.75" customHeight="1" thickBot="1" x14ac:dyDescent="0.2">
      <c r="A40" s="7"/>
      <c r="B40" s="8"/>
      <c r="C40" s="21"/>
      <c r="D40" s="21"/>
      <c r="E40" s="21"/>
      <c r="F40" s="21"/>
      <c r="G40" s="21"/>
      <c r="H40" s="21"/>
      <c r="I40" s="52"/>
      <c r="J40" s="9"/>
      <c r="K40" s="9"/>
      <c r="L40" s="9"/>
      <c r="M40" s="9"/>
      <c r="N40" s="63"/>
      <c r="O40" s="63"/>
      <c r="P40" s="63"/>
      <c r="Q40" s="63"/>
      <c r="R40" s="63"/>
      <c r="S40" s="63"/>
      <c r="T40" s="63"/>
      <c r="U40" s="63"/>
      <c r="V40" s="13"/>
      <c r="W40" s="13"/>
      <c r="X40" s="52"/>
      <c r="Y40" s="52"/>
      <c r="Z40" s="52"/>
      <c r="AA40" s="52"/>
      <c r="AB40" s="52"/>
      <c r="AC40" s="52"/>
      <c r="AD40" s="63"/>
      <c r="AE40" s="63"/>
      <c r="AF40" s="51"/>
      <c r="AG40" s="51"/>
      <c r="AH40" s="63"/>
      <c r="AI40" s="63"/>
      <c r="AJ40" s="51"/>
      <c r="AK40" s="13"/>
      <c r="AL40" s="13"/>
      <c r="AM40" s="13"/>
      <c r="AN40" s="13"/>
      <c r="AO40" s="13"/>
      <c r="AP40" s="7"/>
    </row>
    <row r="41" spans="1:42" ht="18.75" customHeight="1" thickBot="1" x14ac:dyDescent="0.2">
      <c r="A41" s="7"/>
      <c r="B41" s="8"/>
      <c r="C41" s="201" t="s">
        <v>53</v>
      </c>
      <c r="D41" s="202"/>
      <c r="E41" s="202"/>
      <c r="F41" s="202"/>
      <c r="G41" s="202"/>
      <c r="H41" s="203"/>
      <c r="I41" s="52"/>
      <c r="J41" s="204"/>
      <c r="K41" s="205"/>
      <c r="L41" s="206"/>
      <c r="M41" s="9" t="s">
        <v>180</v>
      </c>
      <c r="N41" s="65" t="s">
        <v>319</v>
      </c>
      <c r="O41" s="63"/>
      <c r="P41" s="63"/>
      <c r="Q41" s="63"/>
      <c r="R41" s="63"/>
      <c r="S41" s="63"/>
      <c r="T41" s="63"/>
      <c r="U41" s="63"/>
      <c r="V41" s="13"/>
      <c r="W41" s="13"/>
      <c r="X41" s="52"/>
      <c r="Y41" s="52"/>
      <c r="Z41" s="52"/>
      <c r="AA41" s="52"/>
      <c r="AB41" s="52"/>
      <c r="AC41" s="52"/>
      <c r="AD41" s="63"/>
      <c r="AE41" s="63"/>
      <c r="AF41" s="51"/>
      <c r="AG41" s="51"/>
      <c r="AH41" s="63"/>
      <c r="AI41" s="63"/>
      <c r="AJ41" s="51"/>
      <c r="AK41" s="13"/>
      <c r="AL41" s="13"/>
      <c r="AM41" s="13"/>
      <c r="AN41" s="13"/>
      <c r="AO41" s="13"/>
      <c r="AP41" s="7"/>
    </row>
    <row r="42" spans="1:42" ht="18.75" customHeight="1" thickBot="1" x14ac:dyDescent="0.2">
      <c r="A42" s="7"/>
      <c r="B42" s="8"/>
      <c r="C42" s="6"/>
      <c r="D42" s="6"/>
      <c r="E42" s="6"/>
      <c r="F42" s="6"/>
      <c r="G42" s="6"/>
      <c r="H42" s="6"/>
      <c r="I42" s="13"/>
      <c r="J42" s="13"/>
      <c r="K42" s="13"/>
      <c r="L42" s="13"/>
      <c r="M42" s="13"/>
      <c r="N42" s="13"/>
      <c r="O42" s="22"/>
      <c r="P42" s="22"/>
      <c r="Q42" s="22"/>
      <c r="R42" s="22"/>
      <c r="S42" s="22"/>
      <c r="T42" s="22"/>
      <c r="U42" s="22"/>
      <c r="V42" s="13"/>
      <c r="W42" s="13"/>
      <c r="X42" s="13"/>
      <c r="Y42" s="13"/>
      <c r="Z42" s="13"/>
      <c r="AA42" s="13"/>
      <c r="AB42" s="13"/>
      <c r="AC42" s="13"/>
      <c r="AD42" s="13"/>
      <c r="AE42" s="13"/>
      <c r="AF42" s="13"/>
      <c r="AG42" s="13"/>
      <c r="AH42" s="13"/>
      <c r="AI42" s="13"/>
      <c r="AJ42" s="13"/>
      <c r="AK42" s="13"/>
      <c r="AL42" s="13"/>
      <c r="AM42" s="13"/>
      <c r="AN42" s="13"/>
      <c r="AO42" s="13"/>
      <c r="AP42" s="7"/>
    </row>
    <row r="43" spans="1:42" ht="18.75" customHeight="1" x14ac:dyDescent="0.15">
      <c r="A43" s="7"/>
      <c r="B43" s="8"/>
      <c r="C43" s="258" t="s">
        <v>57</v>
      </c>
      <c r="D43" s="259"/>
      <c r="E43" s="259"/>
      <c r="F43" s="259"/>
      <c r="G43" s="259"/>
      <c r="H43" s="260"/>
      <c r="I43" s="220" t="s">
        <v>155</v>
      </c>
      <c r="J43" s="221"/>
      <c r="K43" s="221"/>
      <c r="L43" s="221"/>
      <c r="M43" s="221"/>
      <c r="N43" s="222"/>
      <c r="O43" s="217"/>
      <c r="P43" s="218"/>
      <c r="Q43" s="218"/>
      <c r="R43" s="218"/>
      <c r="S43" s="218"/>
      <c r="T43" s="218"/>
      <c r="U43" s="219"/>
      <c r="V43" s="13"/>
      <c r="W43" s="13"/>
      <c r="X43" s="13"/>
      <c r="Y43" s="13"/>
      <c r="Z43" s="13"/>
      <c r="AA43" s="13"/>
      <c r="AB43" s="13"/>
      <c r="AC43" s="13"/>
      <c r="AD43" s="13"/>
      <c r="AE43" s="13"/>
      <c r="AF43" s="13"/>
      <c r="AG43" s="13"/>
      <c r="AH43" s="13"/>
      <c r="AI43" s="13"/>
      <c r="AJ43" s="13"/>
      <c r="AK43" s="13"/>
      <c r="AL43" s="13"/>
      <c r="AM43" s="13"/>
      <c r="AN43" s="13"/>
      <c r="AO43" s="13"/>
      <c r="AP43" s="7"/>
    </row>
    <row r="44" spans="1:42" ht="18.75" customHeight="1" thickBot="1" x14ac:dyDescent="0.2">
      <c r="A44" s="7"/>
      <c r="B44" s="8"/>
      <c r="C44" s="261"/>
      <c r="D44" s="262"/>
      <c r="E44" s="262"/>
      <c r="F44" s="262"/>
      <c r="G44" s="262"/>
      <c r="H44" s="263"/>
      <c r="I44" s="220" t="s">
        <v>156</v>
      </c>
      <c r="J44" s="221"/>
      <c r="K44" s="221"/>
      <c r="L44" s="221"/>
      <c r="M44" s="221"/>
      <c r="N44" s="222"/>
      <c r="O44" s="223"/>
      <c r="P44" s="224"/>
      <c r="Q44" s="224"/>
      <c r="R44" s="224"/>
      <c r="S44" s="224"/>
      <c r="T44" s="224"/>
      <c r="U44" s="225"/>
      <c r="V44" s="13"/>
      <c r="W44" s="13"/>
      <c r="X44" s="13"/>
      <c r="Y44" s="13"/>
      <c r="Z44" s="13"/>
      <c r="AA44" s="13"/>
      <c r="AB44" s="13"/>
      <c r="AC44" s="13"/>
      <c r="AD44" s="13"/>
      <c r="AE44" s="13"/>
      <c r="AF44" s="13"/>
      <c r="AG44" s="13"/>
      <c r="AH44" s="13"/>
      <c r="AI44" s="13"/>
      <c r="AJ44" s="13"/>
      <c r="AK44" s="13"/>
      <c r="AL44" s="13"/>
      <c r="AM44" s="13"/>
      <c r="AN44" s="13"/>
      <c r="AO44" s="13"/>
      <c r="AP44" s="7"/>
    </row>
    <row r="45" spans="1:42" ht="18.75" customHeight="1" x14ac:dyDescent="0.15">
      <c r="A45" s="7"/>
      <c r="B45" s="8"/>
      <c r="C45" s="261"/>
      <c r="D45" s="262"/>
      <c r="E45" s="262"/>
      <c r="F45" s="262"/>
      <c r="G45" s="262"/>
      <c r="H45" s="263"/>
      <c r="I45" s="220" t="s">
        <v>157</v>
      </c>
      <c r="J45" s="221"/>
      <c r="K45" s="221"/>
      <c r="L45" s="221"/>
      <c r="M45" s="221"/>
      <c r="N45" s="222"/>
      <c r="O45" s="226"/>
      <c r="P45" s="227"/>
      <c r="Q45" s="14" t="s">
        <v>158</v>
      </c>
      <c r="R45" s="15"/>
      <c r="S45" s="15"/>
      <c r="T45" s="15"/>
      <c r="U45" s="15"/>
      <c r="V45" s="13"/>
      <c r="W45" s="13"/>
      <c r="X45" s="13"/>
      <c r="Y45" s="13"/>
      <c r="Z45" s="13"/>
      <c r="AA45" s="13"/>
      <c r="AB45" s="13"/>
      <c r="AC45" s="13"/>
      <c r="AD45" s="13"/>
      <c r="AE45" s="13"/>
      <c r="AF45" s="13"/>
      <c r="AG45" s="13"/>
      <c r="AH45" s="13"/>
      <c r="AI45" s="13"/>
      <c r="AJ45" s="13"/>
      <c r="AK45" s="13"/>
      <c r="AL45" s="13"/>
      <c r="AM45" s="13"/>
      <c r="AN45" s="13"/>
      <c r="AO45" s="13"/>
      <c r="AP45" s="7"/>
    </row>
    <row r="46" spans="1:42" ht="18.75" customHeight="1" x14ac:dyDescent="0.15">
      <c r="A46" s="7"/>
      <c r="B46" s="8"/>
      <c r="C46" s="261"/>
      <c r="D46" s="262"/>
      <c r="E46" s="262"/>
      <c r="F46" s="262"/>
      <c r="G46" s="262"/>
      <c r="H46" s="263"/>
      <c r="I46" s="220" t="s">
        <v>159</v>
      </c>
      <c r="J46" s="221"/>
      <c r="K46" s="221"/>
      <c r="L46" s="221"/>
      <c r="M46" s="221"/>
      <c r="N46" s="222"/>
      <c r="O46" s="226"/>
      <c r="P46" s="227"/>
      <c r="Q46" s="13" t="s">
        <v>160</v>
      </c>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7"/>
    </row>
    <row r="47" spans="1:42" ht="18.75" customHeight="1" x14ac:dyDescent="0.15">
      <c r="A47" s="7"/>
      <c r="B47" s="8"/>
      <c r="C47" s="261"/>
      <c r="D47" s="262"/>
      <c r="E47" s="262"/>
      <c r="F47" s="262"/>
      <c r="G47" s="262"/>
      <c r="H47" s="263"/>
      <c r="I47" s="220" t="s">
        <v>161</v>
      </c>
      <c r="J47" s="221"/>
      <c r="K47" s="221"/>
      <c r="L47" s="221"/>
      <c r="M47" s="221"/>
      <c r="N47" s="222"/>
      <c r="O47" s="226"/>
      <c r="P47" s="227"/>
      <c r="Q47" s="13" t="s">
        <v>162</v>
      </c>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7"/>
    </row>
    <row r="48" spans="1:42" ht="18.75" customHeight="1" thickBot="1" x14ac:dyDescent="0.2">
      <c r="A48" s="7"/>
      <c r="B48" s="8"/>
      <c r="C48" s="264"/>
      <c r="D48" s="265"/>
      <c r="E48" s="265"/>
      <c r="F48" s="265"/>
      <c r="G48" s="265"/>
      <c r="H48" s="266"/>
      <c r="I48" s="220" t="s">
        <v>163</v>
      </c>
      <c r="J48" s="221"/>
      <c r="K48" s="221"/>
      <c r="L48" s="221"/>
      <c r="M48" s="221"/>
      <c r="N48" s="222"/>
      <c r="O48" s="240"/>
      <c r="P48" s="242"/>
      <c r="Q48" s="13" t="s">
        <v>164</v>
      </c>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7"/>
    </row>
    <row r="49" spans="1:42" ht="18.75" customHeight="1" thickBot="1" x14ac:dyDescent="0.2">
      <c r="A49" s="7"/>
      <c r="B49" s="8"/>
      <c r="C49" s="6"/>
      <c r="D49" s="6"/>
      <c r="E49" s="6"/>
      <c r="F49" s="6"/>
      <c r="G49" s="6"/>
      <c r="H49" s="6"/>
      <c r="I49" s="13"/>
      <c r="J49" s="13"/>
      <c r="K49" s="13"/>
      <c r="L49" s="13"/>
      <c r="M49" s="13"/>
      <c r="N49" s="13"/>
      <c r="O49" s="15"/>
      <c r="P49" s="15"/>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7"/>
    </row>
    <row r="50" spans="1:42" ht="18.75" customHeight="1" x14ac:dyDescent="0.15">
      <c r="A50" s="7"/>
      <c r="B50" s="8"/>
      <c r="C50" s="258" t="s">
        <v>198</v>
      </c>
      <c r="D50" s="259"/>
      <c r="E50" s="259"/>
      <c r="F50" s="259"/>
      <c r="G50" s="259"/>
      <c r="H50" s="260"/>
      <c r="I50" s="220" t="s">
        <v>199</v>
      </c>
      <c r="J50" s="221"/>
      <c r="K50" s="221"/>
      <c r="L50" s="221"/>
      <c r="M50" s="173"/>
      <c r="N50" s="174"/>
      <c r="O50" s="175"/>
      <c r="P50" s="9" t="s">
        <v>205</v>
      </c>
      <c r="Q50" s="9"/>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7"/>
    </row>
    <row r="51" spans="1:42" ht="18.75" customHeight="1" thickBot="1" x14ac:dyDescent="0.2">
      <c r="A51" s="7"/>
      <c r="B51" s="8"/>
      <c r="C51" s="261"/>
      <c r="D51" s="262"/>
      <c r="E51" s="262"/>
      <c r="F51" s="262"/>
      <c r="G51" s="262"/>
      <c r="H51" s="263"/>
      <c r="I51" s="220" t="s">
        <v>200</v>
      </c>
      <c r="J51" s="221"/>
      <c r="K51" s="221"/>
      <c r="L51" s="221"/>
      <c r="M51" s="275"/>
      <c r="N51" s="276"/>
      <c r="O51" s="277"/>
      <c r="P51" s="13" t="s">
        <v>205</v>
      </c>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7"/>
    </row>
    <row r="52" spans="1:42" ht="18.75" customHeight="1" thickBot="1" x14ac:dyDescent="0.2">
      <c r="A52" s="7"/>
      <c r="B52" s="8"/>
      <c r="C52" s="261"/>
      <c r="D52" s="262"/>
      <c r="E52" s="262"/>
      <c r="F52" s="262"/>
      <c r="G52" s="262"/>
      <c r="H52" s="263"/>
      <c r="I52" s="220" t="s">
        <v>201</v>
      </c>
      <c r="J52" s="221"/>
      <c r="K52" s="221"/>
      <c r="L52" s="221"/>
      <c r="M52" s="273"/>
      <c r="N52" s="274"/>
      <c r="O52" s="274"/>
      <c r="P52" s="205"/>
      <c r="Q52" s="206"/>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7"/>
    </row>
    <row r="53" spans="1:42" ht="18.75" customHeight="1" thickBot="1" x14ac:dyDescent="0.2">
      <c r="A53" s="7"/>
      <c r="B53" s="8"/>
      <c r="C53" s="261"/>
      <c r="D53" s="262"/>
      <c r="E53" s="262"/>
      <c r="F53" s="262"/>
      <c r="G53" s="262"/>
      <c r="H53" s="263"/>
      <c r="I53" s="220" t="s">
        <v>202</v>
      </c>
      <c r="J53" s="221"/>
      <c r="K53" s="221"/>
      <c r="L53" s="221"/>
      <c r="M53" s="275"/>
      <c r="N53" s="276"/>
      <c r="O53" s="277"/>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7"/>
    </row>
    <row r="54" spans="1:42" ht="18.75" customHeight="1" thickBot="1" x14ac:dyDescent="0.2">
      <c r="A54" s="7"/>
      <c r="B54" s="8"/>
      <c r="C54" s="264"/>
      <c r="D54" s="265"/>
      <c r="E54" s="265"/>
      <c r="F54" s="265"/>
      <c r="G54" s="265"/>
      <c r="H54" s="266"/>
      <c r="I54" s="220" t="s">
        <v>203</v>
      </c>
      <c r="J54" s="221"/>
      <c r="K54" s="221"/>
      <c r="L54" s="221"/>
      <c r="M54" s="270"/>
      <c r="N54" s="271"/>
      <c r="O54" s="272"/>
      <c r="P54" s="13" t="s">
        <v>206</v>
      </c>
      <c r="Q54" s="9"/>
      <c r="R54" s="9"/>
      <c r="S54" s="9" t="s">
        <v>204</v>
      </c>
      <c r="T54" s="9"/>
      <c r="U54" s="9"/>
      <c r="V54" s="204"/>
      <c r="W54" s="205"/>
      <c r="X54" s="206"/>
      <c r="Y54" s="13" t="s">
        <v>206</v>
      </c>
      <c r="Z54" s="13"/>
      <c r="AA54" s="13"/>
      <c r="AB54" s="13"/>
      <c r="AC54" s="13"/>
      <c r="AD54" s="13"/>
      <c r="AE54" s="13"/>
      <c r="AF54" s="13"/>
      <c r="AG54" s="13"/>
      <c r="AH54" s="13"/>
      <c r="AI54" s="13"/>
      <c r="AJ54" s="13"/>
      <c r="AK54" s="13"/>
      <c r="AL54" s="13"/>
      <c r="AM54" s="13"/>
      <c r="AN54" s="13"/>
      <c r="AO54" s="13"/>
      <c r="AP54" s="7"/>
    </row>
    <row r="55" spans="1:42" ht="18.75" customHeight="1" thickBot="1" x14ac:dyDescent="0.2">
      <c r="A55" s="7"/>
      <c r="B55" s="8"/>
      <c r="C55" s="6"/>
      <c r="D55" s="6"/>
      <c r="E55" s="6"/>
      <c r="F55" s="6"/>
      <c r="G55" s="6"/>
      <c r="H55" s="6"/>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7"/>
    </row>
    <row r="56" spans="1:42" ht="18.75" customHeight="1" x14ac:dyDescent="0.15">
      <c r="A56" s="7"/>
      <c r="B56" s="8"/>
      <c r="C56" s="195" t="s">
        <v>78</v>
      </c>
      <c r="D56" s="196"/>
      <c r="E56" s="196"/>
      <c r="F56" s="196"/>
      <c r="G56" s="196"/>
      <c r="H56" s="197"/>
      <c r="I56" s="220" t="s">
        <v>199</v>
      </c>
      <c r="J56" s="221"/>
      <c r="K56" s="221"/>
      <c r="L56" s="221"/>
      <c r="M56" s="173"/>
      <c r="N56" s="174"/>
      <c r="O56" s="175"/>
      <c r="P56" s="9" t="s">
        <v>205</v>
      </c>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7"/>
    </row>
    <row r="57" spans="1:42" ht="18.75" customHeight="1" thickBot="1" x14ac:dyDescent="0.2">
      <c r="A57" s="7"/>
      <c r="B57" s="8"/>
      <c r="C57" s="198"/>
      <c r="D57" s="199"/>
      <c r="E57" s="199"/>
      <c r="F57" s="199"/>
      <c r="G57" s="199"/>
      <c r="H57" s="200"/>
      <c r="I57" s="220" t="s">
        <v>200</v>
      </c>
      <c r="J57" s="221"/>
      <c r="K57" s="221"/>
      <c r="L57" s="221"/>
      <c r="M57" s="270"/>
      <c r="N57" s="271"/>
      <c r="O57" s="272"/>
      <c r="P57" s="13" t="s">
        <v>205</v>
      </c>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7"/>
    </row>
    <row r="58" spans="1:42" ht="18.75" customHeight="1" thickBot="1" x14ac:dyDescent="0.2">
      <c r="A58" s="7"/>
      <c r="B58" s="8"/>
      <c r="C58" s="52"/>
      <c r="D58" s="52"/>
      <c r="E58" s="52"/>
      <c r="F58" s="52"/>
      <c r="G58" s="52"/>
      <c r="H58" s="52"/>
      <c r="I58" s="52"/>
      <c r="J58" s="52"/>
      <c r="K58" s="52"/>
      <c r="L58" s="52"/>
      <c r="M58" s="54"/>
      <c r="N58" s="54"/>
      <c r="O58" s="54"/>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7"/>
    </row>
    <row r="59" spans="1:42" ht="18.75" customHeight="1" thickBot="1" x14ac:dyDescent="0.2">
      <c r="A59" s="7"/>
      <c r="B59" s="8"/>
      <c r="C59" s="301" t="s">
        <v>207</v>
      </c>
      <c r="D59" s="302"/>
      <c r="E59" s="302"/>
      <c r="F59" s="302"/>
      <c r="G59" s="302"/>
      <c r="H59" s="303"/>
      <c r="I59" s="220" t="s">
        <v>199</v>
      </c>
      <c r="J59" s="221"/>
      <c r="K59" s="221"/>
      <c r="L59" s="221"/>
      <c r="M59" s="204"/>
      <c r="N59" s="205"/>
      <c r="O59" s="206"/>
      <c r="P59" s="9" t="s">
        <v>205</v>
      </c>
      <c r="Q59" s="13"/>
      <c r="R59" s="221" t="s">
        <v>208</v>
      </c>
      <c r="S59" s="221"/>
      <c r="T59" s="221"/>
      <c r="U59" s="221"/>
      <c r="V59" s="204"/>
      <c r="W59" s="205"/>
      <c r="X59" s="205"/>
      <c r="Y59" s="205"/>
      <c r="Z59" s="206"/>
      <c r="AA59" s="13"/>
      <c r="AB59" s="13"/>
      <c r="AC59" s="13"/>
      <c r="AD59" s="13"/>
      <c r="AE59" s="13"/>
      <c r="AF59" s="13"/>
      <c r="AG59" s="13"/>
      <c r="AH59" s="13"/>
      <c r="AI59" s="13"/>
      <c r="AJ59" s="13"/>
      <c r="AK59" s="13"/>
      <c r="AL59" s="13"/>
      <c r="AM59" s="13"/>
      <c r="AN59" s="13"/>
      <c r="AO59" s="13"/>
      <c r="AP59" s="7"/>
    </row>
    <row r="60" spans="1:42" ht="18.75" customHeight="1" thickBot="1" x14ac:dyDescent="0.2">
      <c r="A60" s="7"/>
      <c r="B60" s="8"/>
      <c r="C60" s="52"/>
      <c r="D60" s="52"/>
      <c r="E60" s="52"/>
      <c r="F60" s="52"/>
      <c r="G60" s="52"/>
      <c r="H60" s="52"/>
      <c r="I60" s="52"/>
      <c r="J60" s="52"/>
      <c r="K60" s="52"/>
      <c r="L60" s="52"/>
      <c r="M60" s="52"/>
      <c r="N60" s="52"/>
      <c r="O60" s="52"/>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7"/>
    </row>
    <row r="61" spans="1:42" ht="18.75" customHeight="1" thickBot="1" x14ac:dyDescent="0.2">
      <c r="A61" s="7"/>
      <c r="B61" s="8"/>
      <c r="C61" s="258" t="s">
        <v>37</v>
      </c>
      <c r="D61" s="259"/>
      <c r="E61" s="259"/>
      <c r="F61" s="259"/>
      <c r="G61" s="259"/>
      <c r="H61" s="260"/>
      <c r="I61" s="220" t="s">
        <v>214</v>
      </c>
      <c r="J61" s="221"/>
      <c r="K61" s="221"/>
      <c r="L61" s="221"/>
      <c r="M61" s="221"/>
      <c r="N61" s="221"/>
      <c r="O61" s="221"/>
      <c r="P61" s="173"/>
      <c r="Q61" s="174"/>
      <c r="R61" s="175"/>
      <c r="S61" s="13"/>
      <c r="T61" s="13"/>
      <c r="U61" s="221" t="s">
        <v>226</v>
      </c>
      <c r="V61" s="221"/>
      <c r="W61" s="221"/>
      <c r="X61" s="221"/>
      <c r="Y61" s="294"/>
      <c r="Z61" s="292"/>
      <c r="AA61" s="52" t="s">
        <v>227</v>
      </c>
      <c r="AB61" s="13"/>
      <c r="AC61" s="221" t="s">
        <v>228</v>
      </c>
      <c r="AD61" s="221"/>
      <c r="AE61" s="221"/>
      <c r="AF61" s="221"/>
      <c r="AG61" s="221"/>
      <c r="AH61" s="278"/>
      <c r="AI61" s="279"/>
      <c r="AJ61" s="52" t="s">
        <v>227</v>
      </c>
      <c r="AK61" s="13"/>
      <c r="AL61" s="13"/>
      <c r="AM61" s="13"/>
      <c r="AN61" s="13"/>
      <c r="AO61" s="13"/>
      <c r="AP61" s="7"/>
    </row>
    <row r="62" spans="1:42" ht="18.75" customHeight="1" x14ac:dyDescent="0.15">
      <c r="A62" s="7"/>
      <c r="B62" s="8"/>
      <c r="C62" s="261"/>
      <c r="D62" s="262"/>
      <c r="E62" s="262"/>
      <c r="F62" s="262"/>
      <c r="G62" s="262"/>
      <c r="H62" s="263"/>
      <c r="I62" s="220" t="s">
        <v>215</v>
      </c>
      <c r="J62" s="221"/>
      <c r="K62" s="221"/>
      <c r="L62" s="221"/>
      <c r="M62" s="221"/>
      <c r="N62" s="221"/>
      <c r="O62" s="221"/>
      <c r="P62" s="280"/>
      <c r="Q62" s="281"/>
      <c r="R62" s="282"/>
      <c r="S62" s="13"/>
      <c r="T62" s="13"/>
      <c r="U62" s="221" t="s">
        <v>229</v>
      </c>
      <c r="V62" s="221"/>
      <c r="W62" s="221"/>
      <c r="X62" s="221"/>
      <c r="Y62" s="289"/>
      <c r="Z62" s="290"/>
      <c r="AA62" s="291"/>
      <c r="AB62" s="291"/>
      <c r="AC62" s="291"/>
      <c r="AD62" s="292"/>
      <c r="AE62" s="13"/>
      <c r="AF62" s="13"/>
      <c r="AG62" s="13"/>
      <c r="AH62" s="13"/>
      <c r="AI62" s="13"/>
      <c r="AJ62" s="13"/>
      <c r="AK62" s="13"/>
      <c r="AL62" s="13"/>
      <c r="AM62" s="13"/>
      <c r="AN62" s="13"/>
      <c r="AO62" s="13"/>
      <c r="AP62" s="7"/>
    </row>
    <row r="63" spans="1:42" ht="18.75" customHeight="1" thickBot="1" x14ac:dyDescent="0.2">
      <c r="A63" s="7"/>
      <c r="B63" s="8"/>
      <c r="C63" s="261"/>
      <c r="D63" s="262"/>
      <c r="E63" s="262"/>
      <c r="F63" s="262"/>
      <c r="G63" s="262"/>
      <c r="H63" s="263"/>
      <c r="I63" s="220" t="s">
        <v>216</v>
      </c>
      <c r="J63" s="221"/>
      <c r="K63" s="221"/>
      <c r="L63" s="221"/>
      <c r="M63" s="221"/>
      <c r="N63" s="221"/>
      <c r="O63" s="221"/>
      <c r="P63" s="280"/>
      <c r="Q63" s="281"/>
      <c r="R63" s="282"/>
      <c r="S63" s="13"/>
      <c r="T63" s="13"/>
      <c r="U63" s="221" t="s">
        <v>229</v>
      </c>
      <c r="V63" s="221"/>
      <c r="W63" s="221"/>
      <c r="X63" s="221"/>
      <c r="Y63" s="286"/>
      <c r="Z63" s="287"/>
      <c r="AA63" s="287"/>
      <c r="AB63" s="287"/>
      <c r="AC63" s="287"/>
      <c r="AD63" s="288"/>
      <c r="AE63" s="13"/>
      <c r="AF63" s="13"/>
      <c r="AG63" s="13"/>
      <c r="AH63" s="13"/>
      <c r="AI63" s="13"/>
      <c r="AJ63" s="13"/>
      <c r="AK63" s="13"/>
      <c r="AL63" s="13"/>
      <c r="AM63" s="13"/>
      <c r="AN63" s="13"/>
      <c r="AO63" s="13"/>
      <c r="AP63" s="7"/>
    </row>
    <row r="64" spans="1:42" ht="18.75" customHeight="1" thickBot="1" x14ac:dyDescent="0.2">
      <c r="A64" s="7"/>
      <c r="B64" s="8"/>
      <c r="C64" s="261"/>
      <c r="D64" s="262"/>
      <c r="E64" s="262"/>
      <c r="F64" s="262"/>
      <c r="G64" s="262"/>
      <c r="H64" s="263"/>
      <c r="I64" s="220" t="s">
        <v>217</v>
      </c>
      <c r="J64" s="221"/>
      <c r="K64" s="221"/>
      <c r="L64" s="221"/>
      <c r="M64" s="221"/>
      <c r="N64" s="221"/>
      <c r="O64" s="221"/>
      <c r="P64" s="275"/>
      <c r="Q64" s="276"/>
      <c r="R64" s="277"/>
      <c r="S64" s="13"/>
      <c r="T64" s="13"/>
      <c r="U64" s="278"/>
      <c r="V64" s="279"/>
      <c r="W64" s="13" t="s">
        <v>231</v>
      </c>
      <c r="X64" s="13"/>
      <c r="Y64" s="13"/>
      <c r="Z64" s="13"/>
      <c r="AA64" s="13"/>
      <c r="AB64" s="13"/>
      <c r="AC64" s="13"/>
      <c r="AD64" s="13"/>
      <c r="AE64" s="13"/>
      <c r="AF64" s="13"/>
      <c r="AG64" s="13"/>
      <c r="AH64" s="13"/>
      <c r="AI64" s="13"/>
      <c r="AJ64" s="13"/>
      <c r="AK64" s="13"/>
      <c r="AL64" s="13"/>
      <c r="AM64" s="13"/>
      <c r="AN64" s="13"/>
      <c r="AO64" s="13"/>
      <c r="AP64" s="7"/>
    </row>
    <row r="65" spans="1:42" ht="18.75" customHeight="1" thickBot="1" x14ac:dyDescent="0.2">
      <c r="A65" s="7"/>
      <c r="B65" s="8"/>
      <c r="C65" s="264"/>
      <c r="D65" s="265"/>
      <c r="E65" s="265"/>
      <c r="F65" s="265"/>
      <c r="G65" s="265"/>
      <c r="H65" s="266"/>
      <c r="I65" s="220" t="s">
        <v>218</v>
      </c>
      <c r="J65" s="221"/>
      <c r="K65" s="221"/>
      <c r="L65" s="221"/>
      <c r="M65" s="221"/>
      <c r="N65" s="221"/>
      <c r="O65" s="221"/>
      <c r="P65" s="176"/>
      <c r="Q65" s="177"/>
      <c r="R65" s="178"/>
      <c r="S65" s="13"/>
      <c r="T65" s="13"/>
      <c r="U65" s="221" t="s">
        <v>230</v>
      </c>
      <c r="V65" s="221"/>
      <c r="W65" s="221"/>
      <c r="X65" s="221"/>
      <c r="Y65" s="278"/>
      <c r="Z65" s="293"/>
      <c r="AA65" s="279"/>
      <c r="AB65" s="13"/>
      <c r="AC65" s="13"/>
      <c r="AD65" s="13"/>
      <c r="AE65" s="13"/>
      <c r="AF65" s="13"/>
      <c r="AG65" s="13"/>
      <c r="AH65" s="13"/>
      <c r="AI65" s="13"/>
      <c r="AJ65" s="13"/>
      <c r="AK65" s="13"/>
      <c r="AL65" s="13"/>
      <c r="AM65" s="13"/>
      <c r="AN65" s="13"/>
      <c r="AO65" s="13"/>
      <c r="AP65" s="7"/>
    </row>
    <row r="66" spans="1:42" ht="18.75" customHeight="1" thickBot="1" x14ac:dyDescent="0.2">
      <c r="A66" s="7"/>
      <c r="B66" s="8"/>
      <c r="C66" s="52"/>
      <c r="D66" s="52"/>
      <c r="E66" s="52"/>
      <c r="F66" s="52"/>
      <c r="G66" s="52"/>
      <c r="H66" s="52"/>
      <c r="I66" s="52"/>
      <c r="J66" s="52"/>
      <c r="K66" s="52"/>
      <c r="L66" s="52"/>
      <c r="M66" s="52"/>
      <c r="N66" s="52"/>
      <c r="O66" s="52"/>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7"/>
    </row>
    <row r="67" spans="1:42" ht="18.75" customHeight="1" x14ac:dyDescent="0.15">
      <c r="A67" s="7"/>
      <c r="B67" s="8"/>
      <c r="C67" s="195" t="s">
        <v>213</v>
      </c>
      <c r="D67" s="196"/>
      <c r="E67" s="196"/>
      <c r="F67" s="196"/>
      <c r="G67" s="196"/>
      <c r="H67" s="196"/>
      <c r="I67" s="283"/>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5"/>
      <c r="AJ67" s="13"/>
      <c r="AK67" s="13"/>
      <c r="AL67" s="13"/>
      <c r="AM67" s="13"/>
      <c r="AN67" s="13"/>
      <c r="AO67" s="13"/>
      <c r="AP67" s="7"/>
    </row>
    <row r="68" spans="1:42" ht="18.75" customHeight="1" thickBot="1" x14ac:dyDescent="0.2">
      <c r="A68" s="7"/>
      <c r="B68" s="8"/>
      <c r="C68" s="198"/>
      <c r="D68" s="199"/>
      <c r="E68" s="199"/>
      <c r="F68" s="199"/>
      <c r="G68" s="199"/>
      <c r="H68" s="199"/>
      <c r="I68" s="286"/>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8"/>
      <c r="AJ68" s="13"/>
      <c r="AK68" s="13"/>
      <c r="AL68" s="13"/>
      <c r="AM68" s="13"/>
      <c r="AN68" s="13"/>
      <c r="AO68" s="13"/>
      <c r="AP68" s="7"/>
    </row>
    <row r="69" spans="1:42" ht="18.75" customHeight="1" x14ac:dyDescent="0.15">
      <c r="A69" s="7"/>
      <c r="B69" s="1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0"/>
      <c r="AK69" s="20"/>
      <c r="AL69" s="20"/>
      <c r="AM69" s="20"/>
      <c r="AN69" s="20"/>
      <c r="AO69" s="20"/>
      <c r="AP69" s="12"/>
    </row>
    <row r="70" spans="1:42" ht="18.75" customHeight="1" x14ac:dyDescent="0.15">
      <c r="A70" s="7"/>
      <c r="B70" s="8"/>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13"/>
      <c r="AK70" s="13"/>
      <c r="AL70" s="13"/>
      <c r="AM70" s="13"/>
      <c r="AN70" s="13"/>
      <c r="AO70" s="13"/>
      <c r="AP70" s="7"/>
    </row>
    <row r="71" spans="1:42" ht="18.75" customHeight="1" x14ac:dyDescent="0.15">
      <c r="A71" s="7"/>
      <c r="B71" s="8"/>
      <c r="C71" s="6" t="s">
        <v>290</v>
      </c>
      <c r="D71" s="6" t="s">
        <v>278</v>
      </c>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13"/>
      <c r="AK71" s="13"/>
      <c r="AL71" s="13"/>
      <c r="AM71" s="13"/>
      <c r="AN71" s="13"/>
      <c r="AO71" s="13"/>
      <c r="AP71" s="7"/>
    </row>
    <row r="72" spans="1:42" ht="18.75" customHeight="1" thickBot="1" x14ac:dyDescent="0.2">
      <c r="A72" s="7"/>
      <c r="B72" s="8"/>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13"/>
      <c r="AK72" s="13"/>
      <c r="AL72" s="13"/>
      <c r="AM72" s="13"/>
      <c r="AN72" s="13"/>
      <c r="AO72" s="13"/>
      <c r="AP72" s="7"/>
    </row>
    <row r="73" spans="1:42" ht="18.75" customHeight="1" thickBot="1" x14ac:dyDescent="0.2">
      <c r="A73" s="7"/>
      <c r="B73" s="8"/>
      <c r="C73" s="179" t="s">
        <v>232</v>
      </c>
      <c r="D73" s="196"/>
      <c r="E73" s="196"/>
      <c r="F73" s="196"/>
      <c r="G73" s="196"/>
      <c r="H73" s="197"/>
      <c r="I73" s="220" t="s">
        <v>233</v>
      </c>
      <c r="J73" s="221"/>
      <c r="K73" s="221"/>
      <c r="L73" s="221"/>
      <c r="M73" s="221"/>
      <c r="N73" s="173"/>
      <c r="O73" s="174"/>
      <c r="P73" s="174"/>
      <c r="Q73" s="174"/>
      <c r="R73" s="205"/>
      <c r="S73" s="205"/>
      <c r="T73" s="205"/>
      <c r="U73" s="205"/>
      <c r="V73" s="205"/>
      <c r="W73" s="206"/>
      <c r="X73" s="52"/>
      <c r="Y73" s="52"/>
      <c r="Z73" s="52"/>
      <c r="AA73" s="52"/>
      <c r="AB73" s="52"/>
      <c r="AC73" s="52"/>
      <c r="AD73" s="52"/>
      <c r="AE73" s="52"/>
      <c r="AF73" s="52"/>
      <c r="AG73" s="52"/>
      <c r="AH73" s="52"/>
      <c r="AI73" s="52"/>
      <c r="AJ73" s="13"/>
      <c r="AK73" s="13"/>
      <c r="AL73" s="13"/>
      <c r="AM73" s="13"/>
      <c r="AN73" s="13"/>
      <c r="AO73" s="13"/>
      <c r="AP73" s="7"/>
    </row>
    <row r="74" spans="1:42" ht="18.75" customHeight="1" thickBot="1" x14ac:dyDescent="0.2">
      <c r="A74" s="7"/>
      <c r="B74" s="8"/>
      <c r="C74" s="198"/>
      <c r="D74" s="199"/>
      <c r="E74" s="199"/>
      <c r="F74" s="199"/>
      <c r="G74" s="199"/>
      <c r="H74" s="200"/>
      <c r="I74" s="220" t="s">
        <v>234</v>
      </c>
      <c r="J74" s="221"/>
      <c r="K74" s="221"/>
      <c r="L74" s="221"/>
      <c r="M74" s="221"/>
      <c r="N74" s="270"/>
      <c r="O74" s="271"/>
      <c r="P74" s="271"/>
      <c r="Q74" s="272"/>
      <c r="R74" s="24" t="s">
        <v>250</v>
      </c>
      <c r="S74" s="52"/>
      <c r="T74" s="52"/>
      <c r="U74" s="52"/>
      <c r="V74" s="52"/>
      <c r="W74" s="52"/>
      <c r="X74" s="52"/>
      <c r="Y74" s="52"/>
      <c r="Z74" s="52"/>
      <c r="AA74" s="52"/>
      <c r="AB74" s="52"/>
      <c r="AC74" s="52"/>
      <c r="AD74" s="52"/>
      <c r="AE74" s="52"/>
      <c r="AF74" s="52"/>
      <c r="AG74" s="52"/>
      <c r="AH74" s="52"/>
      <c r="AI74" s="52"/>
      <c r="AJ74" s="13"/>
      <c r="AK74" s="13"/>
      <c r="AL74" s="13"/>
      <c r="AM74" s="13"/>
      <c r="AN74" s="13"/>
      <c r="AO74" s="13"/>
      <c r="AP74" s="7"/>
    </row>
    <row r="75" spans="1:42" ht="18.75" customHeight="1" thickBot="1" x14ac:dyDescent="0.2">
      <c r="A75" s="7"/>
      <c r="B75" s="8"/>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13"/>
      <c r="AK75" s="13"/>
      <c r="AL75" s="13"/>
      <c r="AM75" s="13"/>
      <c r="AN75" s="13"/>
      <c r="AO75" s="13"/>
      <c r="AP75" s="7"/>
    </row>
    <row r="76" spans="1:42" ht="18.75" customHeight="1" x14ac:dyDescent="0.15">
      <c r="A76" s="7"/>
      <c r="B76" s="8"/>
      <c r="C76" s="179" t="s">
        <v>235</v>
      </c>
      <c r="D76" s="180"/>
      <c r="E76" s="180"/>
      <c r="F76" s="180"/>
      <c r="G76" s="180"/>
      <c r="H76" s="181"/>
      <c r="I76" s="220" t="s">
        <v>236</v>
      </c>
      <c r="J76" s="221"/>
      <c r="K76" s="221"/>
      <c r="L76" s="244"/>
      <c r="M76" s="245"/>
      <c r="N76" s="246"/>
      <c r="O76" s="24" t="s">
        <v>250</v>
      </c>
      <c r="P76" s="52"/>
      <c r="Q76" s="52"/>
      <c r="R76" s="52"/>
      <c r="S76" s="52"/>
      <c r="T76" s="52"/>
      <c r="U76" s="52"/>
      <c r="V76" s="52"/>
      <c r="W76" s="52"/>
      <c r="X76" s="52"/>
      <c r="Y76" s="52"/>
      <c r="Z76" s="52"/>
      <c r="AA76" s="52"/>
      <c r="AB76" s="52"/>
      <c r="AC76" s="52"/>
      <c r="AD76" s="52"/>
      <c r="AE76" s="52"/>
      <c r="AF76" s="52"/>
      <c r="AG76" s="52"/>
      <c r="AH76" s="52"/>
      <c r="AI76" s="52"/>
      <c r="AJ76" s="13"/>
      <c r="AK76" s="13"/>
      <c r="AL76" s="13"/>
      <c r="AM76" s="13"/>
      <c r="AN76" s="13"/>
      <c r="AO76" s="13"/>
      <c r="AP76" s="7"/>
    </row>
    <row r="77" spans="1:42" ht="18.75" customHeight="1" x14ac:dyDescent="0.15">
      <c r="A77" s="7"/>
      <c r="B77" s="8"/>
      <c r="C77" s="295"/>
      <c r="D77" s="296"/>
      <c r="E77" s="296"/>
      <c r="F77" s="296"/>
      <c r="G77" s="296"/>
      <c r="H77" s="297"/>
      <c r="I77" s="220" t="s">
        <v>237</v>
      </c>
      <c r="J77" s="221"/>
      <c r="K77" s="221"/>
      <c r="L77" s="273"/>
      <c r="M77" s="274"/>
      <c r="N77" s="304"/>
      <c r="O77" s="24" t="s">
        <v>250</v>
      </c>
      <c r="P77" s="52"/>
      <c r="Q77" s="52"/>
      <c r="R77" s="52"/>
      <c r="S77" s="52"/>
      <c r="T77" s="52"/>
      <c r="U77" s="52"/>
      <c r="V77" s="52"/>
      <c r="W77" s="52"/>
      <c r="X77" s="52"/>
      <c r="Y77" s="52"/>
      <c r="Z77" s="52"/>
      <c r="AA77" s="52"/>
      <c r="AB77" s="52"/>
      <c r="AC77" s="52"/>
      <c r="AD77" s="52"/>
      <c r="AE77" s="52"/>
      <c r="AF77" s="52"/>
      <c r="AG77" s="52"/>
      <c r="AH77" s="52"/>
      <c r="AI77" s="52"/>
      <c r="AJ77" s="13"/>
      <c r="AK77" s="13"/>
      <c r="AL77" s="13"/>
      <c r="AM77" s="13"/>
      <c r="AN77" s="13"/>
      <c r="AO77" s="13"/>
      <c r="AP77" s="7"/>
    </row>
    <row r="78" spans="1:42" ht="18.75" customHeight="1" thickBot="1" x14ac:dyDescent="0.2">
      <c r="A78" s="7"/>
      <c r="B78" s="8"/>
      <c r="C78" s="298"/>
      <c r="D78" s="299"/>
      <c r="E78" s="299"/>
      <c r="F78" s="299"/>
      <c r="G78" s="299"/>
      <c r="H78" s="300"/>
      <c r="I78" s="220" t="s">
        <v>238</v>
      </c>
      <c r="J78" s="221"/>
      <c r="K78" s="221"/>
      <c r="L78" s="270"/>
      <c r="M78" s="271"/>
      <c r="N78" s="272"/>
      <c r="O78" s="24" t="s">
        <v>250</v>
      </c>
      <c r="P78" s="52"/>
      <c r="Q78" s="52"/>
      <c r="R78" s="52"/>
      <c r="S78" s="52"/>
      <c r="T78" s="52"/>
      <c r="U78" s="52"/>
      <c r="V78" s="52"/>
      <c r="W78" s="52"/>
      <c r="X78" s="52"/>
      <c r="Y78" s="52"/>
      <c r="Z78" s="52"/>
      <c r="AA78" s="52"/>
      <c r="AB78" s="52"/>
      <c r="AC78" s="52"/>
      <c r="AD78" s="52"/>
      <c r="AE78" s="52"/>
      <c r="AF78" s="52"/>
      <c r="AG78" s="52"/>
      <c r="AH78" s="52"/>
      <c r="AI78" s="52"/>
      <c r="AJ78" s="13"/>
      <c r="AK78" s="13"/>
      <c r="AL78" s="13"/>
      <c r="AM78" s="13"/>
      <c r="AN78" s="13"/>
      <c r="AO78" s="13"/>
      <c r="AP78" s="7"/>
    </row>
    <row r="79" spans="1:42" ht="18.75" customHeight="1" thickBot="1" x14ac:dyDescent="0.2">
      <c r="A79" s="7"/>
      <c r="B79" s="8"/>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13"/>
      <c r="AK79" s="13"/>
      <c r="AL79" s="13"/>
      <c r="AM79" s="13"/>
      <c r="AN79" s="13"/>
      <c r="AO79" s="13"/>
      <c r="AP79" s="7"/>
    </row>
    <row r="80" spans="1:42" ht="18.75" customHeight="1" x14ac:dyDescent="0.15">
      <c r="A80" s="7"/>
      <c r="B80" s="8"/>
      <c r="C80" s="179" t="s">
        <v>332</v>
      </c>
      <c r="D80" s="180"/>
      <c r="E80" s="180"/>
      <c r="F80" s="180"/>
      <c r="G80" s="180"/>
      <c r="H80" s="181"/>
      <c r="I80" s="220" t="s">
        <v>239</v>
      </c>
      <c r="J80" s="221"/>
      <c r="K80" s="221"/>
      <c r="L80" s="244"/>
      <c r="M80" s="245"/>
      <c r="N80" s="246"/>
      <c r="O80" s="52"/>
      <c r="P80" s="221" t="s">
        <v>240</v>
      </c>
      <c r="Q80" s="221"/>
      <c r="R80" s="221"/>
      <c r="S80" s="244"/>
      <c r="T80" s="245"/>
      <c r="U80" s="246"/>
      <c r="V80" s="52"/>
      <c r="W80" s="52"/>
      <c r="X80" s="52"/>
      <c r="Y80" s="52"/>
      <c r="Z80" s="52"/>
      <c r="AA80" s="52"/>
      <c r="AB80" s="52"/>
      <c r="AC80" s="52"/>
      <c r="AD80" s="52"/>
      <c r="AE80" s="52"/>
      <c r="AF80" s="52"/>
      <c r="AG80" s="52"/>
      <c r="AH80" s="52"/>
      <c r="AI80" s="52"/>
      <c r="AJ80" s="13"/>
      <c r="AK80" s="13"/>
      <c r="AL80" s="13"/>
      <c r="AM80" s="13"/>
      <c r="AN80" s="13"/>
      <c r="AO80" s="13"/>
      <c r="AP80" s="7"/>
    </row>
    <row r="81" spans="1:42" ht="18.75" customHeight="1" thickBot="1" x14ac:dyDescent="0.2">
      <c r="A81" s="7"/>
      <c r="B81" s="8"/>
      <c r="C81" s="182" t="s">
        <v>333</v>
      </c>
      <c r="D81" s="183"/>
      <c r="E81" s="183"/>
      <c r="F81" s="183"/>
      <c r="G81" s="183"/>
      <c r="H81" s="184"/>
      <c r="I81" s="220" t="s">
        <v>239</v>
      </c>
      <c r="J81" s="221"/>
      <c r="K81" s="221"/>
      <c r="L81" s="270"/>
      <c r="M81" s="271"/>
      <c r="N81" s="272"/>
      <c r="O81" s="52"/>
      <c r="P81" s="221" t="s">
        <v>240</v>
      </c>
      <c r="Q81" s="221"/>
      <c r="R81" s="221"/>
      <c r="S81" s="270"/>
      <c r="T81" s="271"/>
      <c r="U81" s="272"/>
      <c r="V81" s="52"/>
      <c r="W81" s="52"/>
      <c r="X81" s="52"/>
      <c r="Y81" s="52"/>
      <c r="Z81" s="52"/>
      <c r="AA81" s="52"/>
      <c r="AB81" s="52"/>
      <c r="AC81" s="52"/>
      <c r="AD81" s="52"/>
      <c r="AE81" s="52"/>
      <c r="AF81" s="52"/>
      <c r="AG81" s="52"/>
      <c r="AH81" s="52"/>
      <c r="AI81" s="52"/>
      <c r="AJ81" s="13"/>
      <c r="AK81" s="13"/>
      <c r="AL81" s="13"/>
      <c r="AM81" s="13"/>
      <c r="AN81" s="13"/>
      <c r="AO81" s="13"/>
      <c r="AP81" s="7"/>
    </row>
    <row r="82" spans="1:42" ht="18.75" customHeight="1" thickBot="1" x14ac:dyDescent="0.2">
      <c r="A82" s="7"/>
      <c r="B82" s="8"/>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13"/>
      <c r="AK82" s="13"/>
      <c r="AL82" s="13"/>
      <c r="AM82" s="13"/>
      <c r="AN82" s="13"/>
      <c r="AO82" s="13"/>
      <c r="AP82" s="7"/>
    </row>
    <row r="83" spans="1:42" ht="18.75" customHeight="1" thickBot="1" x14ac:dyDescent="0.2">
      <c r="A83" s="7"/>
      <c r="B83" s="8"/>
      <c r="C83" s="179" t="s">
        <v>49</v>
      </c>
      <c r="D83" s="196"/>
      <c r="E83" s="196"/>
      <c r="F83" s="196"/>
      <c r="G83" s="196"/>
      <c r="H83" s="197"/>
      <c r="I83" s="220" t="s">
        <v>251</v>
      </c>
      <c r="J83" s="221"/>
      <c r="K83" s="221"/>
      <c r="L83" s="221"/>
      <c r="M83" s="221"/>
      <c r="N83" s="244"/>
      <c r="O83" s="245"/>
      <c r="P83" s="246"/>
      <c r="Q83" s="52"/>
      <c r="R83" s="52"/>
      <c r="S83" s="278"/>
      <c r="T83" s="279"/>
      <c r="U83" s="305" t="s">
        <v>231</v>
      </c>
      <c r="V83" s="221"/>
      <c r="W83" s="52"/>
      <c r="X83" s="52"/>
      <c r="Y83" s="52"/>
      <c r="Z83" s="52"/>
      <c r="AA83" s="52"/>
      <c r="AB83" s="52"/>
      <c r="AC83" s="52"/>
      <c r="AD83" s="52"/>
      <c r="AE83" s="52"/>
      <c r="AF83" s="52"/>
      <c r="AG83" s="52"/>
      <c r="AH83" s="52"/>
      <c r="AI83" s="52"/>
      <c r="AJ83" s="13"/>
      <c r="AK83" s="13"/>
      <c r="AL83" s="13"/>
      <c r="AM83" s="13"/>
      <c r="AN83" s="13"/>
      <c r="AO83" s="13"/>
      <c r="AP83" s="7"/>
    </row>
    <row r="84" spans="1:42" ht="18.75" customHeight="1" thickBot="1" x14ac:dyDescent="0.2">
      <c r="A84" s="7"/>
      <c r="B84" s="8"/>
      <c r="C84" s="295"/>
      <c r="D84" s="212"/>
      <c r="E84" s="212"/>
      <c r="F84" s="212"/>
      <c r="G84" s="212"/>
      <c r="H84" s="213"/>
      <c r="I84" s="220" t="s">
        <v>252</v>
      </c>
      <c r="J84" s="221"/>
      <c r="K84" s="221"/>
      <c r="L84" s="221"/>
      <c r="M84" s="221"/>
      <c r="N84" s="275"/>
      <c r="O84" s="276"/>
      <c r="P84" s="282"/>
      <c r="Q84" s="52"/>
      <c r="R84" s="9"/>
      <c r="S84" s="278"/>
      <c r="T84" s="279"/>
      <c r="U84" s="305" t="s">
        <v>231</v>
      </c>
      <c r="V84" s="221"/>
      <c r="W84" s="52"/>
      <c r="X84" s="52"/>
      <c r="Y84" s="52"/>
      <c r="Z84" s="52"/>
      <c r="AA84" s="52"/>
      <c r="AB84" s="52"/>
      <c r="AC84" s="52"/>
      <c r="AD84" s="52"/>
      <c r="AE84" s="52"/>
      <c r="AF84" s="52"/>
      <c r="AG84" s="52"/>
      <c r="AH84" s="52"/>
      <c r="AI84" s="52"/>
      <c r="AJ84" s="13"/>
      <c r="AK84" s="13"/>
      <c r="AL84" s="13"/>
      <c r="AM84" s="13"/>
      <c r="AN84" s="13"/>
      <c r="AO84" s="13"/>
      <c r="AP84" s="7"/>
    </row>
    <row r="85" spans="1:42" ht="18.75" customHeight="1" thickBot="1" x14ac:dyDescent="0.2">
      <c r="A85" s="7"/>
      <c r="B85" s="8"/>
      <c r="C85" s="198"/>
      <c r="D85" s="199"/>
      <c r="E85" s="199"/>
      <c r="F85" s="199"/>
      <c r="G85" s="199"/>
      <c r="H85" s="200"/>
      <c r="I85" s="214" t="s">
        <v>238</v>
      </c>
      <c r="J85" s="243"/>
      <c r="K85" s="243"/>
      <c r="L85" s="243"/>
      <c r="M85" s="243"/>
      <c r="N85" s="270"/>
      <c r="O85" s="272"/>
      <c r="P85" s="53"/>
      <c r="Q85" s="52"/>
      <c r="R85" s="9"/>
      <c r="S85" s="9" t="s">
        <v>283</v>
      </c>
      <c r="T85" s="9"/>
      <c r="U85" s="278"/>
      <c r="V85" s="293"/>
      <c r="W85" s="293"/>
      <c r="X85" s="293"/>
      <c r="Y85" s="293"/>
      <c r="Z85" s="279"/>
      <c r="AA85" s="9"/>
      <c r="AB85" s="278"/>
      <c r="AC85" s="293"/>
      <c r="AD85" s="293"/>
      <c r="AE85" s="293"/>
      <c r="AF85" s="293"/>
      <c r="AG85" s="279"/>
      <c r="AH85" s="9"/>
      <c r="AI85" s="9"/>
      <c r="AJ85" s="9"/>
      <c r="AK85" s="9"/>
      <c r="AL85" s="13"/>
      <c r="AM85" s="13"/>
      <c r="AN85" s="13"/>
      <c r="AO85" s="13"/>
      <c r="AP85" s="7"/>
    </row>
    <row r="86" spans="1:42" ht="18.75" customHeight="1" thickBot="1" x14ac:dyDescent="0.2">
      <c r="A86" s="7"/>
      <c r="B86" s="8"/>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13"/>
      <c r="AK86" s="13"/>
      <c r="AL86" s="13"/>
      <c r="AM86" s="13"/>
      <c r="AN86" s="13"/>
      <c r="AO86" s="13"/>
      <c r="AP86" s="7"/>
    </row>
    <row r="87" spans="1:42" ht="18.75" customHeight="1" thickBot="1" x14ac:dyDescent="0.2">
      <c r="A87" s="7"/>
      <c r="B87" s="8"/>
      <c r="C87" s="179" t="s">
        <v>244</v>
      </c>
      <c r="D87" s="196"/>
      <c r="E87" s="196"/>
      <c r="F87" s="196"/>
      <c r="G87" s="196"/>
      <c r="H87" s="197"/>
      <c r="I87" s="220" t="s">
        <v>253</v>
      </c>
      <c r="J87" s="221"/>
      <c r="K87" s="221"/>
      <c r="L87" s="221"/>
      <c r="M87" s="204"/>
      <c r="N87" s="205"/>
      <c r="O87" s="205"/>
      <c r="P87" s="205"/>
      <c r="Q87" s="205"/>
      <c r="R87" s="205"/>
      <c r="S87" s="205"/>
      <c r="T87" s="206"/>
      <c r="U87" s="52"/>
      <c r="V87" s="52"/>
      <c r="W87" s="221" t="s">
        <v>284</v>
      </c>
      <c r="X87" s="221"/>
      <c r="Y87" s="222"/>
      <c r="Z87" s="278"/>
      <c r="AA87" s="293"/>
      <c r="AB87" s="293"/>
      <c r="AC87" s="293"/>
      <c r="AD87" s="293"/>
      <c r="AE87" s="293"/>
      <c r="AF87" s="293"/>
      <c r="AG87" s="279"/>
      <c r="AH87" s="52"/>
      <c r="AI87" s="52"/>
      <c r="AJ87" s="13"/>
      <c r="AK87" s="13"/>
      <c r="AL87" s="13"/>
      <c r="AM87" s="13"/>
      <c r="AN87" s="13"/>
      <c r="AO87" s="13"/>
      <c r="AP87" s="7"/>
    </row>
    <row r="88" spans="1:42" ht="18.75" customHeight="1" thickBot="1" x14ac:dyDescent="0.2">
      <c r="A88" s="7"/>
      <c r="B88" s="8"/>
      <c r="C88" s="26"/>
      <c r="D88" s="26"/>
      <c r="E88" s="26"/>
      <c r="F88" s="26"/>
      <c r="G88" s="26"/>
      <c r="H88" s="26"/>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13"/>
      <c r="AK88" s="13"/>
      <c r="AL88" s="13"/>
      <c r="AM88" s="13"/>
      <c r="AN88" s="13"/>
      <c r="AO88" s="13"/>
      <c r="AP88" s="7"/>
    </row>
    <row r="89" spans="1:42" ht="18.75" customHeight="1" thickBot="1" x14ac:dyDescent="0.2">
      <c r="A89" s="7"/>
      <c r="B89" s="27"/>
      <c r="C89" s="258" t="s">
        <v>37</v>
      </c>
      <c r="D89" s="259"/>
      <c r="E89" s="259"/>
      <c r="F89" s="259"/>
      <c r="G89" s="259"/>
      <c r="H89" s="260"/>
      <c r="I89" s="220" t="s">
        <v>258</v>
      </c>
      <c r="J89" s="221"/>
      <c r="K89" s="221"/>
      <c r="L89" s="221"/>
      <c r="M89" s="221"/>
      <c r="N89" s="221"/>
      <c r="O89" s="221"/>
      <c r="P89" s="173"/>
      <c r="Q89" s="174"/>
      <c r="R89" s="175"/>
      <c r="S89" s="52"/>
      <c r="T89" s="52"/>
      <c r="U89" s="278"/>
      <c r="V89" s="279"/>
      <c r="W89" s="305" t="s">
        <v>231</v>
      </c>
      <c r="X89" s="221"/>
      <c r="Y89" s="52"/>
      <c r="Z89" s="52"/>
      <c r="AA89" s="52"/>
      <c r="AB89" s="52"/>
      <c r="AC89" s="52"/>
      <c r="AD89" s="52"/>
      <c r="AE89" s="52"/>
      <c r="AF89" s="52"/>
      <c r="AG89" s="52"/>
      <c r="AH89" s="52"/>
      <c r="AI89" s="52"/>
      <c r="AJ89" s="13"/>
      <c r="AK89" s="13"/>
      <c r="AL89" s="13"/>
      <c r="AM89" s="13"/>
      <c r="AN89" s="13"/>
      <c r="AO89" s="13"/>
      <c r="AP89" s="7"/>
    </row>
    <row r="90" spans="1:42" ht="18.75" customHeight="1" thickBot="1" x14ac:dyDescent="0.2">
      <c r="A90" s="7"/>
      <c r="B90" s="27"/>
      <c r="C90" s="261"/>
      <c r="D90" s="262"/>
      <c r="E90" s="262"/>
      <c r="F90" s="262"/>
      <c r="G90" s="262"/>
      <c r="H90" s="263"/>
      <c r="I90" s="220" t="s">
        <v>259</v>
      </c>
      <c r="J90" s="221"/>
      <c r="K90" s="221"/>
      <c r="L90" s="221"/>
      <c r="M90" s="221"/>
      <c r="N90" s="221"/>
      <c r="O90" s="221"/>
      <c r="P90" s="275"/>
      <c r="Q90" s="276"/>
      <c r="R90" s="277"/>
      <c r="S90" s="52"/>
      <c r="T90" s="52"/>
      <c r="U90" s="221" t="s">
        <v>279</v>
      </c>
      <c r="V90" s="221"/>
      <c r="W90" s="222"/>
      <c r="X90" s="278"/>
      <c r="Y90" s="293"/>
      <c r="Z90" s="293"/>
      <c r="AA90" s="293"/>
      <c r="AB90" s="293"/>
      <c r="AC90" s="293"/>
      <c r="AD90" s="279"/>
      <c r="AE90" s="52"/>
      <c r="AF90" s="52"/>
      <c r="AG90" s="52"/>
      <c r="AH90" s="52"/>
      <c r="AI90" s="52"/>
      <c r="AJ90" s="13"/>
      <c r="AK90" s="13"/>
      <c r="AL90" s="13"/>
      <c r="AM90" s="13"/>
      <c r="AN90" s="13"/>
      <c r="AO90" s="13"/>
      <c r="AP90" s="7"/>
    </row>
    <row r="91" spans="1:42" ht="18.75" customHeight="1" x14ac:dyDescent="0.15">
      <c r="A91" s="7"/>
      <c r="B91" s="27"/>
      <c r="C91" s="261"/>
      <c r="D91" s="262"/>
      <c r="E91" s="262"/>
      <c r="F91" s="262"/>
      <c r="G91" s="262"/>
      <c r="H91" s="263"/>
      <c r="I91" s="220" t="s">
        <v>255</v>
      </c>
      <c r="J91" s="221"/>
      <c r="K91" s="221"/>
      <c r="L91" s="221"/>
      <c r="M91" s="221"/>
      <c r="N91" s="221"/>
      <c r="O91" s="221"/>
      <c r="P91" s="280"/>
      <c r="Q91" s="281"/>
      <c r="R91" s="282"/>
      <c r="S91" s="52"/>
      <c r="T91" s="52"/>
      <c r="U91" s="52"/>
      <c r="V91" s="52"/>
      <c r="W91" s="52"/>
      <c r="X91" s="52"/>
      <c r="Y91" s="52"/>
      <c r="Z91" s="52"/>
      <c r="AA91" s="52"/>
      <c r="AB91" s="52"/>
      <c r="AC91" s="52"/>
      <c r="AD91" s="52"/>
      <c r="AE91" s="52"/>
      <c r="AF91" s="52"/>
      <c r="AG91" s="52"/>
      <c r="AH91" s="52"/>
      <c r="AI91" s="52"/>
      <c r="AJ91" s="13"/>
      <c r="AK91" s="13"/>
      <c r="AL91" s="13"/>
      <c r="AM91" s="13"/>
      <c r="AN91" s="13"/>
      <c r="AO91" s="13"/>
      <c r="AP91" s="7"/>
    </row>
    <row r="92" spans="1:42" ht="18.75" customHeight="1" x14ac:dyDescent="0.15">
      <c r="A92" s="7"/>
      <c r="B92" s="27"/>
      <c r="C92" s="261"/>
      <c r="D92" s="262"/>
      <c r="E92" s="262"/>
      <c r="F92" s="262"/>
      <c r="G92" s="262"/>
      <c r="H92" s="263"/>
      <c r="I92" s="220" t="s">
        <v>260</v>
      </c>
      <c r="J92" s="221"/>
      <c r="K92" s="221"/>
      <c r="L92" s="221"/>
      <c r="M92" s="221"/>
      <c r="N92" s="221"/>
      <c r="O92" s="221"/>
      <c r="P92" s="275"/>
      <c r="Q92" s="276"/>
      <c r="R92" s="277"/>
      <c r="S92" s="52"/>
      <c r="T92" s="52"/>
      <c r="U92" s="52"/>
      <c r="V92" s="52"/>
      <c r="W92" s="52"/>
      <c r="X92" s="52"/>
      <c r="Y92" s="52"/>
      <c r="Z92" s="52"/>
      <c r="AA92" s="52"/>
      <c r="AB92" s="52"/>
      <c r="AC92" s="52"/>
      <c r="AD92" s="52"/>
      <c r="AE92" s="52"/>
      <c r="AF92" s="52"/>
      <c r="AG92" s="52"/>
      <c r="AH92" s="52"/>
      <c r="AI92" s="52"/>
      <c r="AJ92" s="13"/>
      <c r="AK92" s="13"/>
      <c r="AL92" s="13"/>
      <c r="AM92" s="13"/>
      <c r="AN92" s="13"/>
      <c r="AO92" s="13"/>
      <c r="AP92" s="7"/>
    </row>
    <row r="93" spans="1:42" ht="18.75" customHeight="1" thickBot="1" x14ac:dyDescent="0.2">
      <c r="A93" s="7"/>
      <c r="B93" s="27"/>
      <c r="C93" s="261"/>
      <c r="D93" s="262"/>
      <c r="E93" s="262"/>
      <c r="F93" s="262"/>
      <c r="G93" s="262"/>
      <c r="H93" s="263"/>
      <c r="I93" s="220" t="s">
        <v>261</v>
      </c>
      <c r="J93" s="221"/>
      <c r="K93" s="221"/>
      <c r="L93" s="221"/>
      <c r="M93" s="221"/>
      <c r="N93" s="221"/>
      <c r="O93" s="221"/>
      <c r="P93" s="273"/>
      <c r="Q93" s="274"/>
      <c r="R93" s="304"/>
      <c r="S93" s="52"/>
      <c r="T93" s="52"/>
      <c r="U93" s="52"/>
      <c r="V93" s="52"/>
      <c r="W93" s="52"/>
      <c r="X93" s="52"/>
      <c r="Y93" s="52"/>
      <c r="Z93" s="52"/>
      <c r="AA93" s="52"/>
      <c r="AB93" s="52"/>
      <c r="AC93" s="52"/>
      <c r="AD93" s="52"/>
      <c r="AE93" s="52"/>
      <c r="AF93" s="52"/>
      <c r="AG93" s="52"/>
      <c r="AH93" s="52"/>
      <c r="AI93" s="52"/>
      <c r="AJ93" s="13"/>
      <c r="AK93" s="13"/>
      <c r="AL93" s="13"/>
      <c r="AM93" s="13"/>
      <c r="AN93" s="13"/>
      <c r="AO93" s="13"/>
      <c r="AP93" s="7"/>
    </row>
    <row r="94" spans="1:42" ht="18.75" customHeight="1" thickBot="1" x14ac:dyDescent="0.2">
      <c r="A94" s="7"/>
      <c r="B94" s="27"/>
      <c r="C94" s="261"/>
      <c r="D94" s="262"/>
      <c r="E94" s="262"/>
      <c r="F94" s="262"/>
      <c r="G94" s="262"/>
      <c r="H94" s="263"/>
      <c r="I94" s="220" t="s">
        <v>262</v>
      </c>
      <c r="J94" s="221"/>
      <c r="K94" s="221"/>
      <c r="L94" s="221"/>
      <c r="M94" s="221"/>
      <c r="N94" s="221"/>
      <c r="O94" s="221"/>
      <c r="P94" s="280"/>
      <c r="Q94" s="281"/>
      <c r="R94" s="282"/>
      <c r="S94" s="55"/>
      <c r="T94" s="56"/>
      <c r="U94" s="294"/>
      <c r="V94" s="292"/>
      <c r="W94" s="309" t="s">
        <v>231</v>
      </c>
      <c r="X94" s="310"/>
      <c r="Y94" s="17"/>
      <c r="Z94" s="268" t="s">
        <v>199</v>
      </c>
      <c r="AA94" s="269"/>
      <c r="AB94" s="294"/>
      <c r="AC94" s="291"/>
      <c r="AD94" s="292"/>
      <c r="AE94" s="45" t="s">
        <v>205</v>
      </c>
      <c r="AF94" s="56"/>
      <c r="AG94" s="56"/>
      <c r="AH94" s="52"/>
      <c r="AI94" s="52"/>
      <c r="AJ94" s="13"/>
      <c r="AK94" s="13"/>
      <c r="AL94" s="13"/>
      <c r="AM94" s="13"/>
      <c r="AN94" s="13"/>
      <c r="AO94" s="13"/>
      <c r="AP94" s="7"/>
    </row>
    <row r="95" spans="1:42" ht="18.75" customHeight="1" thickBot="1" x14ac:dyDescent="0.2">
      <c r="A95" s="7"/>
      <c r="B95" s="27"/>
      <c r="C95" s="264"/>
      <c r="D95" s="265"/>
      <c r="E95" s="265"/>
      <c r="F95" s="265"/>
      <c r="G95" s="265"/>
      <c r="H95" s="266"/>
      <c r="I95" s="220" t="s">
        <v>263</v>
      </c>
      <c r="J95" s="221"/>
      <c r="K95" s="221"/>
      <c r="L95" s="221"/>
      <c r="M95" s="221"/>
      <c r="N95" s="221"/>
      <c r="O95" s="221"/>
      <c r="P95" s="270"/>
      <c r="Q95" s="271"/>
      <c r="R95" s="271"/>
      <c r="S95" s="177"/>
      <c r="T95" s="177"/>
      <c r="U95" s="177"/>
      <c r="V95" s="177"/>
      <c r="W95" s="177"/>
      <c r="X95" s="177"/>
      <c r="Y95" s="177"/>
      <c r="Z95" s="177"/>
      <c r="AA95" s="177"/>
      <c r="AB95" s="177"/>
      <c r="AC95" s="177"/>
      <c r="AD95" s="177"/>
      <c r="AE95" s="177"/>
      <c r="AF95" s="177"/>
      <c r="AG95" s="178"/>
      <c r="AH95" s="52"/>
      <c r="AI95" s="52"/>
      <c r="AJ95" s="13"/>
      <c r="AK95" s="13"/>
      <c r="AL95" s="13"/>
      <c r="AM95" s="13"/>
      <c r="AN95" s="13"/>
      <c r="AO95" s="13"/>
      <c r="AP95" s="7"/>
    </row>
    <row r="96" spans="1:42" ht="18.75" customHeight="1" x14ac:dyDescent="0.15">
      <c r="A96" s="7"/>
      <c r="B96" s="1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0"/>
      <c r="AK96" s="20"/>
      <c r="AL96" s="20"/>
      <c r="AM96" s="20"/>
      <c r="AN96" s="20"/>
      <c r="AO96" s="20"/>
      <c r="AP96" s="12"/>
    </row>
    <row r="97" spans="1:42" ht="18.75" customHeight="1" x14ac:dyDescent="0.15">
      <c r="A97" s="7"/>
      <c r="B97" s="8"/>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13"/>
      <c r="AK97" s="13"/>
      <c r="AL97" s="13"/>
      <c r="AM97" s="13"/>
      <c r="AN97" s="13"/>
      <c r="AO97" s="13"/>
      <c r="AP97" s="7"/>
    </row>
    <row r="98" spans="1:42" ht="18.75" customHeight="1" x14ac:dyDescent="0.15">
      <c r="A98" s="7"/>
      <c r="B98" s="8"/>
      <c r="C98" s="52" t="s">
        <v>291</v>
      </c>
      <c r="D98" s="24" t="s">
        <v>293</v>
      </c>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13"/>
      <c r="AK98" s="13"/>
      <c r="AL98" s="13"/>
      <c r="AM98" s="13"/>
      <c r="AN98" s="13"/>
      <c r="AO98" s="13"/>
      <c r="AP98" s="7"/>
    </row>
    <row r="99" spans="1:42" ht="18.75" customHeight="1" thickBot="1" x14ac:dyDescent="0.2">
      <c r="A99" s="7"/>
      <c r="B99" s="8"/>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13"/>
      <c r="AK99" s="13"/>
      <c r="AL99" s="13"/>
      <c r="AM99" s="13"/>
      <c r="AN99" s="13"/>
      <c r="AO99" s="13"/>
      <c r="AP99" s="7"/>
    </row>
    <row r="100" spans="1:42" ht="18.75" customHeight="1" x14ac:dyDescent="0.15">
      <c r="A100" s="7"/>
      <c r="B100" s="8"/>
      <c r="C100" s="179" t="s">
        <v>292</v>
      </c>
      <c r="D100" s="196"/>
      <c r="E100" s="196"/>
      <c r="F100" s="196"/>
      <c r="G100" s="196"/>
      <c r="H100" s="196"/>
      <c r="I100" s="283"/>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5"/>
      <c r="AN100" s="13"/>
      <c r="AO100" s="13"/>
      <c r="AP100" s="7"/>
    </row>
    <row r="101" spans="1:42" ht="18.75" customHeight="1" x14ac:dyDescent="0.15">
      <c r="A101" s="7"/>
      <c r="B101" s="8"/>
      <c r="C101" s="295"/>
      <c r="D101" s="212"/>
      <c r="E101" s="212"/>
      <c r="F101" s="212"/>
      <c r="G101" s="212"/>
      <c r="H101" s="212"/>
      <c r="I101" s="306"/>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8"/>
      <c r="AN101" s="13"/>
      <c r="AO101" s="13"/>
      <c r="AP101" s="7"/>
    </row>
    <row r="102" spans="1:42" ht="18.75" customHeight="1" x14ac:dyDescent="0.15">
      <c r="A102" s="7"/>
      <c r="B102" s="8"/>
      <c r="C102" s="295"/>
      <c r="D102" s="212"/>
      <c r="E102" s="212"/>
      <c r="F102" s="212"/>
      <c r="G102" s="212"/>
      <c r="H102" s="212"/>
      <c r="I102" s="306"/>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8"/>
      <c r="AN102" s="13"/>
      <c r="AO102" s="13"/>
      <c r="AP102" s="7"/>
    </row>
    <row r="103" spans="1:42" ht="18.75" customHeight="1" x14ac:dyDescent="0.15">
      <c r="A103" s="7"/>
      <c r="B103" s="8"/>
      <c r="C103" s="295"/>
      <c r="D103" s="212"/>
      <c r="E103" s="212"/>
      <c r="F103" s="212"/>
      <c r="G103" s="212"/>
      <c r="H103" s="212"/>
      <c r="I103" s="306"/>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7"/>
      <c r="AM103" s="308"/>
      <c r="AN103" s="13"/>
      <c r="AO103" s="13"/>
      <c r="AP103" s="7"/>
    </row>
    <row r="104" spans="1:42" ht="18.75" customHeight="1" x14ac:dyDescent="0.15">
      <c r="A104" s="7"/>
      <c r="B104" s="8"/>
      <c r="C104" s="295"/>
      <c r="D104" s="212"/>
      <c r="E104" s="212"/>
      <c r="F104" s="212"/>
      <c r="G104" s="212"/>
      <c r="H104" s="212"/>
      <c r="I104" s="306"/>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8"/>
      <c r="AN104" s="13"/>
      <c r="AO104" s="13"/>
      <c r="AP104" s="7"/>
    </row>
    <row r="105" spans="1:42" ht="18.75" customHeight="1" x14ac:dyDescent="0.15">
      <c r="A105" s="7"/>
      <c r="B105" s="8"/>
      <c r="C105" s="295"/>
      <c r="D105" s="212"/>
      <c r="E105" s="212"/>
      <c r="F105" s="212"/>
      <c r="G105" s="212"/>
      <c r="H105" s="212"/>
      <c r="I105" s="306"/>
      <c r="J105" s="307"/>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8"/>
      <c r="AN105" s="13"/>
      <c r="AO105" s="13"/>
      <c r="AP105" s="7"/>
    </row>
    <row r="106" spans="1:42" ht="18.75" customHeight="1" thickBot="1" x14ac:dyDescent="0.2">
      <c r="A106" s="7"/>
      <c r="B106" s="8"/>
      <c r="C106" s="198"/>
      <c r="D106" s="199"/>
      <c r="E106" s="199"/>
      <c r="F106" s="199"/>
      <c r="G106" s="199"/>
      <c r="H106" s="199"/>
      <c r="I106" s="286"/>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c r="AH106" s="287"/>
      <c r="AI106" s="287"/>
      <c r="AJ106" s="287"/>
      <c r="AK106" s="287"/>
      <c r="AL106" s="287"/>
      <c r="AM106" s="288"/>
      <c r="AN106" s="13"/>
      <c r="AO106" s="13"/>
      <c r="AP106" s="7"/>
    </row>
    <row r="107" spans="1:42" ht="18.75" customHeight="1" thickBot="1" x14ac:dyDescent="0.2">
      <c r="A107" s="7"/>
      <c r="B107" s="16"/>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8"/>
    </row>
    <row r="108" spans="1:42" ht="18.75" customHeight="1" x14ac:dyDescent="0.15">
      <c r="B108" s="247" t="s">
        <v>338</v>
      </c>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9"/>
    </row>
    <row r="109" spans="1:42" ht="18.75" customHeight="1" x14ac:dyDescent="0.15">
      <c r="B109" s="250"/>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2"/>
    </row>
    <row r="110" spans="1:42" ht="18.75" customHeight="1" thickBot="1" x14ac:dyDescent="0.2">
      <c r="B110" s="253"/>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5"/>
    </row>
  </sheetData>
  <sheetProtection algorithmName="SHA-512" hashValue="f5ygql12TRA1Kbdxn3glJsz0gH+egy+6w9+VFzb15wgyP3lt3Jxh3D+SWB9iw1bWnXOITUkweF2vQMFRDG1y7A==" saltValue="FAWXrOYv2Dkf9JFeudADdQ==" spinCount="100000" sheet="1" selectLockedCells="1"/>
  <mergeCells count="208">
    <mergeCell ref="I7:N8"/>
    <mergeCell ref="O7:W7"/>
    <mergeCell ref="O8:W8"/>
    <mergeCell ref="X38:Y38"/>
    <mergeCell ref="U38:W38"/>
    <mergeCell ref="AA38:AC38"/>
    <mergeCell ref="I39:L39"/>
    <mergeCell ref="M39:R39"/>
    <mergeCell ref="U39:W39"/>
    <mergeCell ref="X39:Y39"/>
    <mergeCell ref="AA39:AC39"/>
    <mergeCell ref="V11:W11"/>
    <mergeCell ref="Q10:R10"/>
    <mergeCell ref="M13:Z13"/>
    <mergeCell ref="S17:T17"/>
    <mergeCell ref="AC14:AC15"/>
    <mergeCell ref="Y14:Z14"/>
    <mergeCell ref="Y15:Z15"/>
    <mergeCell ref="V14:X15"/>
    <mergeCell ref="AA14:AB15"/>
    <mergeCell ref="C100:H106"/>
    <mergeCell ref="S83:T83"/>
    <mergeCell ref="U83:V83"/>
    <mergeCell ref="S84:T84"/>
    <mergeCell ref="U84:V84"/>
    <mergeCell ref="I100:AM106"/>
    <mergeCell ref="P95:AG95"/>
    <mergeCell ref="U94:V94"/>
    <mergeCell ref="W94:X94"/>
    <mergeCell ref="W89:X89"/>
    <mergeCell ref="U90:W90"/>
    <mergeCell ref="Z94:AA94"/>
    <mergeCell ref="AB94:AD94"/>
    <mergeCell ref="I92:O92"/>
    <mergeCell ref="I93:O93"/>
    <mergeCell ref="I94:O94"/>
    <mergeCell ref="I95:O95"/>
    <mergeCell ref="I87:L87"/>
    <mergeCell ref="M87:T87"/>
    <mergeCell ref="P89:R89"/>
    <mergeCell ref="P90:R90"/>
    <mergeCell ref="P91:R91"/>
    <mergeCell ref="P92:R92"/>
    <mergeCell ref="P93:R93"/>
    <mergeCell ref="P94:R94"/>
    <mergeCell ref="U89:V89"/>
    <mergeCell ref="I89:O89"/>
    <mergeCell ref="I90:O90"/>
    <mergeCell ref="I91:O91"/>
    <mergeCell ref="Z87:AG87"/>
    <mergeCell ref="X90:AD90"/>
    <mergeCell ref="U85:Z85"/>
    <mergeCell ref="AB85:AG85"/>
    <mergeCell ref="W87:Y87"/>
    <mergeCell ref="I85:M85"/>
    <mergeCell ref="I83:M83"/>
    <mergeCell ref="N84:P84"/>
    <mergeCell ref="N83:P83"/>
    <mergeCell ref="N85:O85"/>
    <mergeCell ref="N73:W73"/>
    <mergeCell ref="N74:Q74"/>
    <mergeCell ref="L76:N76"/>
    <mergeCell ref="L77:N77"/>
    <mergeCell ref="L78:N78"/>
    <mergeCell ref="L80:N80"/>
    <mergeCell ref="L81:N81"/>
    <mergeCell ref="S80:U80"/>
    <mergeCell ref="S81:U81"/>
    <mergeCell ref="C83:H85"/>
    <mergeCell ref="C87:H87"/>
    <mergeCell ref="C89:H95"/>
    <mergeCell ref="C20:H22"/>
    <mergeCell ref="I80:K80"/>
    <mergeCell ref="I81:K81"/>
    <mergeCell ref="P80:R80"/>
    <mergeCell ref="P81:R81"/>
    <mergeCell ref="C73:H74"/>
    <mergeCell ref="I73:M73"/>
    <mergeCell ref="I74:M74"/>
    <mergeCell ref="C76:H78"/>
    <mergeCell ref="I76:K76"/>
    <mergeCell ref="I77:K77"/>
    <mergeCell ref="I78:K78"/>
    <mergeCell ref="C59:H59"/>
    <mergeCell ref="I59:L59"/>
    <mergeCell ref="M59:O59"/>
    <mergeCell ref="R59:U59"/>
    <mergeCell ref="I46:N46"/>
    <mergeCell ref="O46:P46"/>
    <mergeCell ref="I38:L38"/>
    <mergeCell ref="M38:R38"/>
    <mergeCell ref="I84:M84"/>
    <mergeCell ref="AH61:AI61"/>
    <mergeCell ref="U62:X62"/>
    <mergeCell ref="P62:R62"/>
    <mergeCell ref="P61:R61"/>
    <mergeCell ref="P63:R63"/>
    <mergeCell ref="P64:R64"/>
    <mergeCell ref="P65:R65"/>
    <mergeCell ref="C61:H65"/>
    <mergeCell ref="C67:H68"/>
    <mergeCell ref="I61:O61"/>
    <mergeCell ref="I62:O62"/>
    <mergeCell ref="I63:O63"/>
    <mergeCell ref="I64:O64"/>
    <mergeCell ref="I65:O65"/>
    <mergeCell ref="I67:AI68"/>
    <mergeCell ref="U63:X63"/>
    <mergeCell ref="U65:X65"/>
    <mergeCell ref="Y62:AD62"/>
    <mergeCell ref="Y63:AD63"/>
    <mergeCell ref="Y65:AA65"/>
    <mergeCell ref="U64:V64"/>
    <mergeCell ref="U61:X61"/>
    <mergeCell ref="Y61:Z61"/>
    <mergeCell ref="AC61:AG61"/>
    <mergeCell ref="M56:O56"/>
    <mergeCell ref="I57:L57"/>
    <mergeCell ref="M57:O57"/>
    <mergeCell ref="M52:Q52"/>
    <mergeCell ref="M50:O50"/>
    <mergeCell ref="M51:O51"/>
    <mergeCell ref="M53:O53"/>
    <mergeCell ref="C50:H54"/>
    <mergeCell ref="I52:L52"/>
    <mergeCell ref="I51:L51"/>
    <mergeCell ref="I50:L50"/>
    <mergeCell ref="I53:L53"/>
    <mergeCell ref="I54:L54"/>
    <mergeCell ref="B108:AP110"/>
    <mergeCell ref="C6:H8"/>
    <mergeCell ref="I6:N6"/>
    <mergeCell ref="O6:AB6"/>
    <mergeCell ref="C10:H11"/>
    <mergeCell ref="I10:K11"/>
    <mergeCell ref="I47:N47"/>
    <mergeCell ref="O47:P47"/>
    <mergeCell ref="I48:N48"/>
    <mergeCell ref="O48:P48"/>
    <mergeCell ref="AH27:AI27"/>
    <mergeCell ref="C43:H48"/>
    <mergeCell ref="I43:N43"/>
    <mergeCell ref="V10:W10"/>
    <mergeCell ref="Q11:R11"/>
    <mergeCell ref="AD27:AE27"/>
    <mergeCell ref="AF27:AG27"/>
    <mergeCell ref="C17:H18"/>
    <mergeCell ref="O34:P34"/>
    <mergeCell ref="X17:Y17"/>
    <mergeCell ref="V59:Z59"/>
    <mergeCell ref="M54:O54"/>
    <mergeCell ref="C56:H57"/>
    <mergeCell ref="I56:L56"/>
    <mergeCell ref="N32:P32"/>
    <mergeCell ref="AF17:AG17"/>
    <mergeCell ref="C29:H29"/>
    <mergeCell ref="J29:M29"/>
    <mergeCell ref="C34:H34"/>
    <mergeCell ref="C36:H36"/>
    <mergeCell ref="J34:K34"/>
    <mergeCell ref="J36:K36"/>
    <mergeCell ref="L34:N34"/>
    <mergeCell ref="L36:N36"/>
    <mergeCell ref="I17:L17"/>
    <mergeCell ref="I18:L18"/>
    <mergeCell ref="M18:Z18"/>
    <mergeCell ref="M17:P17"/>
    <mergeCell ref="AD17:AE17"/>
    <mergeCell ref="Z17:AA17"/>
    <mergeCell ref="X27:AC27"/>
    <mergeCell ref="C31:H32"/>
    <mergeCell ref="I31:M31"/>
    <mergeCell ref="I32:M32"/>
    <mergeCell ref="N31:P31"/>
    <mergeCell ref="M20:P20"/>
    <mergeCell ref="M21:P21"/>
    <mergeCell ref="M22:P22"/>
    <mergeCell ref="Q20:AB22"/>
    <mergeCell ref="I20:L20"/>
    <mergeCell ref="I21:L21"/>
    <mergeCell ref="I22:L22"/>
    <mergeCell ref="C27:H27"/>
    <mergeCell ref="I27:L27"/>
    <mergeCell ref="M27:U27"/>
    <mergeCell ref="AD14:AJ15"/>
    <mergeCell ref="C80:H80"/>
    <mergeCell ref="C81:H81"/>
    <mergeCell ref="L10:P11"/>
    <mergeCell ref="S10:U11"/>
    <mergeCell ref="X10:Y11"/>
    <mergeCell ref="M14:S15"/>
    <mergeCell ref="T14:U14"/>
    <mergeCell ref="T15:U15"/>
    <mergeCell ref="C38:H39"/>
    <mergeCell ref="C41:H41"/>
    <mergeCell ref="J41:L41"/>
    <mergeCell ref="O36:P36"/>
    <mergeCell ref="Q34:S34"/>
    <mergeCell ref="Q36:S36"/>
    <mergeCell ref="V54:X54"/>
    <mergeCell ref="C13:H15"/>
    <mergeCell ref="I14:L15"/>
    <mergeCell ref="I13:L13"/>
    <mergeCell ref="O43:U43"/>
    <mergeCell ref="I44:N44"/>
    <mergeCell ref="O44:U44"/>
    <mergeCell ref="I45:N45"/>
    <mergeCell ref="O45:P45"/>
  </mergeCells>
  <phoneticPr fontId="1"/>
  <conditionalFormatting sqref="AD27:AE27">
    <cfRule type="expression" dxfId="20" priority="22">
      <formula>$X$27&lt;&gt;""</formula>
    </cfRule>
  </conditionalFormatting>
  <conditionalFormatting sqref="U38:W38">
    <cfRule type="expression" dxfId="19" priority="15">
      <formula>$M$38&lt;&gt;""</formula>
    </cfRule>
  </conditionalFormatting>
  <conditionalFormatting sqref="AA38:AC38">
    <cfRule type="expression" dxfId="18" priority="14">
      <formula>$M$38&lt;&gt;""</formula>
    </cfRule>
  </conditionalFormatting>
  <conditionalFormatting sqref="U39:W39">
    <cfRule type="expression" dxfId="17" priority="13">
      <formula>$M$39&lt;&gt;""</formula>
    </cfRule>
  </conditionalFormatting>
  <conditionalFormatting sqref="AA39:AC39">
    <cfRule type="expression" dxfId="16" priority="12">
      <formula>$M$39&lt;&gt;""</formula>
    </cfRule>
  </conditionalFormatting>
  <conditionalFormatting sqref="AH27:AI27">
    <cfRule type="expression" dxfId="15" priority="11">
      <formula>$X$27&lt;&gt;""</formula>
    </cfRule>
  </conditionalFormatting>
  <conditionalFormatting sqref="S83:T83">
    <cfRule type="expression" dxfId="14" priority="10">
      <formula>$N$83="有り"</formula>
    </cfRule>
  </conditionalFormatting>
  <conditionalFormatting sqref="S84:T84">
    <cfRule type="expression" dxfId="13" priority="9">
      <formula>$N$84="有り"</formula>
    </cfRule>
  </conditionalFormatting>
  <conditionalFormatting sqref="U85:Z85">
    <cfRule type="expression" dxfId="12" priority="8">
      <formula>$N$85="有り"</formula>
    </cfRule>
  </conditionalFormatting>
  <conditionalFormatting sqref="AB85:AG85">
    <cfRule type="expression" dxfId="11" priority="6">
      <formula>$U$85&lt;&gt;""</formula>
    </cfRule>
  </conditionalFormatting>
  <conditionalFormatting sqref="U89:V89">
    <cfRule type="expression" dxfId="10" priority="5">
      <formula>$P$89="有り"</formula>
    </cfRule>
  </conditionalFormatting>
  <conditionalFormatting sqref="X90:AD90">
    <cfRule type="expression" dxfId="9" priority="4">
      <formula>$P$90="有り"</formula>
    </cfRule>
  </conditionalFormatting>
  <conditionalFormatting sqref="U94:V94">
    <cfRule type="expression" dxfId="8" priority="3">
      <formula>$P$94="有り"</formula>
    </cfRule>
  </conditionalFormatting>
  <conditionalFormatting sqref="AB94:AD94">
    <cfRule type="expression" dxfId="7" priority="2">
      <formula>$P$94="有り"</formula>
    </cfRule>
  </conditionalFormatting>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1" id="{D74CDA95-04DF-4AB7-AFFF-A6321FB7BF87}">
            <xm:f>$P$61='LIST '!$C$25</xm:f>
            <x14:dxf>
              <fill>
                <patternFill>
                  <bgColor rgb="FFFFFF00"/>
                </patternFill>
              </fill>
            </x14:dxf>
          </x14:cfRule>
          <xm:sqref>Y61:Z61</xm:sqref>
        </x14:conditionalFormatting>
        <x14:conditionalFormatting xmlns:xm="http://schemas.microsoft.com/office/excel/2006/main">
          <x14:cfRule type="expression" priority="20" id="{C8843AEF-2AC5-462E-831F-C98623B5A5C2}">
            <xm:f>$P$61='LIST '!$C$27</xm:f>
            <x14:dxf>
              <fill>
                <patternFill>
                  <bgColor rgb="FFFFFF00"/>
                </patternFill>
              </fill>
            </x14:dxf>
          </x14:cfRule>
          <xm:sqref>AH61:AI61</xm:sqref>
        </x14:conditionalFormatting>
        <x14:conditionalFormatting xmlns:xm="http://schemas.microsoft.com/office/excel/2006/main">
          <x14:cfRule type="expression" priority="19" id="{A5B92AE3-D378-4508-994C-00E92E8D5F9F}">
            <xm:f>$P$62='LIST '!$C$30</xm:f>
            <x14:dxf>
              <fill>
                <patternFill>
                  <bgColor rgb="FFFFFF00"/>
                </patternFill>
              </fill>
            </x14:dxf>
          </x14:cfRule>
          <xm:sqref>Y62:AD62</xm:sqref>
        </x14:conditionalFormatting>
        <x14:conditionalFormatting xmlns:xm="http://schemas.microsoft.com/office/excel/2006/main">
          <x14:cfRule type="expression" priority="18" id="{C9B02622-6FA0-423F-8DE3-FACEAFF0D655}">
            <xm:f>$P$63='LIST '!$C$30</xm:f>
            <x14:dxf>
              <fill>
                <patternFill>
                  <bgColor rgb="FFFFFF00"/>
                </patternFill>
              </fill>
            </x14:dxf>
          </x14:cfRule>
          <xm:sqref>Y63:AD63</xm:sqref>
        </x14:conditionalFormatting>
        <x14:conditionalFormatting xmlns:xm="http://schemas.microsoft.com/office/excel/2006/main">
          <x14:cfRule type="expression" priority="17" id="{D5EEAEBB-244E-4818-BCE2-05D3D6B083D9}">
            <xm:f>$P$64='LIST '!$C$30</xm:f>
            <x14:dxf>
              <fill>
                <patternFill>
                  <bgColor rgb="FFFFFF00"/>
                </patternFill>
              </fill>
            </x14:dxf>
          </x14:cfRule>
          <xm:sqref>U64:V64</xm:sqref>
        </x14:conditionalFormatting>
        <x14:conditionalFormatting xmlns:xm="http://schemas.microsoft.com/office/excel/2006/main">
          <x14:cfRule type="expression" priority="16" id="{2596A802-B6CD-4F8D-A650-66B28D843751}">
            <xm:f>$P$65='LIST '!$C$30</xm:f>
            <x14:dxf>
              <fill>
                <patternFill>
                  <bgColor rgb="FFFFFF00"/>
                </patternFill>
              </fill>
            </x14:dxf>
          </x14:cfRule>
          <xm:sqref>Y65:AA65</xm:sqref>
        </x14:conditionalFormatting>
        <x14:conditionalFormatting xmlns:xm="http://schemas.microsoft.com/office/excel/2006/main">
          <x14:cfRule type="expression" priority="1" id="{6968E7B6-DC3E-461F-BF8B-433124895C06}">
            <xm:f>$M$87='LIST '!$C$39</xm:f>
            <x14:dxf>
              <fill>
                <patternFill>
                  <bgColor rgb="FFFFFF00"/>
                </patternFill>
              </fill>
            </x14:dxf>
          </x14:cfRule>
          <xm:sqref>Z87:AG87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'LIST '!$C$3:$C$7</xm:f>
          </x14:formula1>
          <xm:sqref>M27:U27</xm:sqref>
        </x14:dataValidation>
        <x14:dataValidation type="list" allowBlank="1" showInputMessage="1" showErrorMessage="1" xr:uid="{00000000-0002-0000-0100-000001000000}">
          <x14:formula1>
            <xm:f>'LIST '!$C$21:$C$23</xm:f>
          </x14:formula1>
          <xm:sqref>V59:Z59</xm:sqref>
        </x14:dataValidation>
        <x14:dataValidation type="list" allowBlank="1" showInputMessage="1" showErrorMessage="1" xr:uid="{00000000-0002-0000-0100-000002000000}">
          <x14:formula1>
            <xm:f>'LIST '!$C$25:$C$28</xm:f>
          </x14:formula1>
          <xm:sqref>P61:R61</xm:sqref>
        </x14:dataValidation>
        <x14:dataValidation type="list" allowBlank="1" showInputMessage="1" showErrorMessage="1" xr:uid="{00000000-0002-0000-0100-000003000000}">
          <x14:formula1>
            <xm:f>'LIST '!$C$30:$C$31</xm:f>
          </x14:formula1>
          <xm:sqref>P62:R65 N83:P84 N85:O85 P89:R92 P94:R94</xm:sqref>
        </x14:dataValidation>
        <x14:dataValidation type="list" allowBlank="1" showInputMessage="1" showErrorMessage="1" xr:uid="{00000000-0002-0000-0100-000004000000}">
          <x14:formula1>
            <xm:f>'LIST '!$C$33:$C$35</xm:f>
          </x14:formula1>
          <xm:sqref>N73:W73</xm:sqref>
        </x14:dataValidation>
        <x14:dataValidation type="list" allowBlank="1" showInputMessage="1" showErrorMessage="1" xr:uid="{00000000-0002-0000-0100-000005000000}">
          <x14:formula1>
            <xm:f>'LIST '!$C$41:$C$43</xm:f>
          </x14:formula1>
          <xm:sqref>P93:R93</xm:sqref>
        </x14:dataValidation>
        <x14:dataValidation type="list" allowBlank="1" showInputMessage="1" showErrorMessage="1" xr:uid="{00000000-0002-0000-0100-000006000000}">
          <x14:formula1>
            <xm:f>'LIST '!$C$37:$C$39</xm:f>
          </x14:formula1>
          <xm:sqref>M87:T87</xm:sqref>
        </x14:dataValidation>
        <x14:dataValidation type="list" allowBlank="1" showInputMessage="1" showErrorMessage="1" xr:uid="{00000000-0002-0000-0100-000007000000}">
          <x14:formula1>
            <xm:f>'LIST '!$C$55:$C$60</xm:f>
          </x14:formula1>
          <xm:sqref>J29:M29</xm:sqref>
        </x14:dataValidation>
        <x14:dataValidation type="list" allowBlank="1" showInputMessage="1" showErrorMessage="1" xr:uid="{00000000-0002-0000-0100-000008000000}">
          <x14:formula1>
            <xm:f>'LIST '!$C$9:$C$14</xm:f>
          </x14:formula1>
          <xm:sqref>L34:N34</xm:sqref>
        </x14:dataValidation>
        <x14:dataValidation type="list" allowBlank="1" showInputMessage="1" showErrorMessage="1" xr:uid="{00000000-0002-0000-0100-000009000000}">
          <x14:formula1>
            <xm:f>'LIST '!$C$17:$C$19</xm:f>
          </x14:formula1>
          <xm:sqref>L36:N36</xm:sqref>
        </x14:dataValidation>
        <x14:dataValidation type="list" allowBlank="1" showInputMessage="1" showErrorMessage="1" xr:uid="{00000000-0002-0000-0100-00000A000000}">
          <x14:formula1>
            <xm:f>'LIST '!$C$51:$C$52</xm:f>
          </x14:formula1>
          <xm:sqref>M17:P17</xm:sqref>
        </x14:dataValidation>
        <x14:dataValidation type="list" allowBlank="1" showInputMessage="1" showErrorMessage="1" xr:uid="{00000000-0002-0000-0100-00000B000000}">
          <x14:formula1>
            <xm:f>'LIST '!$C$62:$C$66</xm:f>
          </x14:formula1>
          <xm:sqref>L80:N80</xm:sqref>
        </x14:dataValidation>
        <x14:dataValidation type="list" allowBlank="1" showInputMessage="1" showErrorMessage="1" xr:uid="{00000000-0002-0000-0100-00000C000000}">
          <x14:formula1>
            <xm:f>'LIST '!$C$62:$C$64</xm:f>
          </x14:formula1>
          <xm:sqref>L81:N81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23"/>
  <sheetViews>
    <sheetView showGridLines="0" zoomScaleNormal="100" workbookViewId="0">
      <selection activeCell="J9" sqref="J9:N9"/>
    </sheetView>
  </sheetViews>
  <sheetFormatPr defaultColWidth="3.125" defaultRowHeight="18.75" customHeight="1" x14ac:dyDescent="0.15"/>
  <cols>
    <col min="1" max="16384" width="3.125" style="30"/>
  </cols>
  <sheetData>
    <row r="1" spans="1:42" ht="18.75" customHeight="1" thickBot="1" x14ac:dyDescent="0.2"/>
    <row r="2" spans="1:42" ht="18.75" customHeight="1" thickBot="1" x14ac:dyDescent="0.2">
      <c r="B2" s="31" t="s">
        <v>289</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row>
    <row r="3" spans="1:42" ht="18.75" customHeight="1" x14ac:dyDescent="0.15">
      <c r="B3" s="34"/>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6"/>
    </row>
    <row r="4" spans="1:42" ht="18.75" customHeight="1" x14ac:dyDescent="0.15">
      <c r="A4" s="35"/>
      <c r="B4" s="37"/>
      <c r="C4" s="57" t="s">
        <v>146</v>
      </c>
      <c r="D4" s="35" t="s">
        <v>288</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6"/>
    </row>
    <row r="5" spans="1:42" ht="18.75" customHeight="1" thickBot="1" x14ac:dyDescent="0.2">
      <c r="A5" s="35"/>
      <c r="B5" s="37"/>
      <c r="C5" s="47"/>
      <c r="D5" s="47"/>
      <c r="E5" s="47"/>
      <c r="F5" s="47"/>
      <c r="G5" s="47"/>
      <c r="H5" s="47"/>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6"/>
    </row>
    <row r="6" spans="1:42" ht="18.75" customHeight="1" thickBot="1" x14ac:dyDescent="0.2">
      <c r="A6" s="35"/>
      <c r="B6" s="37"/>
      <c r="C6" s="320" t="s">
        <v>305</v>
      </c>
      <c r="D6" s="321"/>
      <c r="E6" s="321"/>
      <c r="F6" s="321"/>
      <c r="G6" s="321"/>
      <c r="H6" s="322"/>
      <c r="I6" s="35"/>
      <c r="J6" s="323"/>
      <c r="K6" s="324"/>
      <c r="L6" s="324"/>
      <c r="M6" s="324"/>
      <c r="N6" s="325"/>
      <c r="O6" s="35" t="s">
        <v>306</v>
      </c>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6"/>
    </row>
    <row r="7" spans="1:42" ht="18.75" customHeight="1" thickBot="1" x14ac:dyDescent="0.2">
      <c r="A7" s="35"/>
      <c r="B7" s="37"/>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6"/>
    </row>
    <row r="8" spans="1:42" ht="18.75" customHeight="1" x14ac:dyDescent="0.15">
      <c r="A8" s="35"/>
      <c r="B8" s="48"/>
      <c r="C8" s="336" t="s">
        <v>299</v>
      </c>
      <c r="D8" s="327"/>
      <c r="E8" s="327"/>
      <c r="F8" s="327"/>
      <c r="G8" s="327"/>
      <c r="H8" s="328"/>
      <c r="I8" s="35"/>
      <c r="J8" s="217"/>
      <c r="K8" s="218"/>
      <c r="L8" s="218"/>
      <c r="M8" s="218"/>
      <c r="N8" s="219"/>
      <c r="O8" s="35" t="s">
        <v>300</v>
      </c>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6"/>
    </row>
    <row r="9" spans="1:42" ht="18.75" customHeight="1" thickBot="1" x14ac:dyDescent="0.2">
      <c r="A9" s="35"/>
      <c r="B9" s="48"/>
      <c r="C9" s="332"/>
      <c r="D9" s="333"/>
      <c r="E9" s="333"/>
      <c r="F9" s="333"/>
      <c r="G9" s="333"/>
      <c r="H9" s="334"/>
      <c r="I9" s="35"/>
      <c r="J9" s="188"/>
      <c r="K9" s="189"/>
      <c r="L9" s="189"/>
      <c r="M9" s="189"/>
      <c r="N9" s="190"/>
      <c r="O9" s="35" t="s">
        <v>301</v>
      </c>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6"/>
    </row>
    <row r="10" spans="1:42" ht="18.75" customHeight="1" thickBot="1" x14ac:dyDescent="0.2">
      <c r="A10" s="35"/>
      <c r="B10" s="37"/>
      <c r="C10" s="35"/>
      <c r="D10" s="35"/>
      <c r="E10" s="47"/>
      <c r="F10" s="47"/>
      <c r="G10" s="47"/>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6"/>
    </row>
    <row r="11" spans="1:42" ht="18.75" customHeight="1" thickBot="1" x14ac:dyDescent="0.2">
      <c r="B11" s="37"/>
      <c r="C11" s="320" t="s">
        <v>275</v>
      </c>
      <c r="D11" s="321"/>
      <c r="E11" s="321"/>
      <c r="F11" s="321"/>
      <c r="G11" s="321"/>
      <c r="H11" s="322"/>
      <c r="I11" s="317" t="s">
        <v>276</v>
      </c>
      <c r="J11" s="316"/>
      <c r="K11" s="316"/>
      <c r="L11" s="316"/>
      <c r="M11" s="316"/>
      <c r="N11" s="316"/>
      <c r="O11" s="316"/>
      <c r="P11" s="318"/>
      <c r="Q11" s="319"/>
      <c r="R11" s="60"/>
      <c r="S11" s="35"/>
      <c r="T11" s="35"/>
      <c r="U11" s="35"/>
      <c r="V11" s="35"/>
      <c r="W11" s="35"/>
      <c r="X11" s="35"/>
      <c r="Y11" s="35"/>
      <c r="Z11" s="35"/>
      <c r="AA11" s="35"/>
      <c r="AB11" s="35"/>
      <c r="AC11" s="35"/>
      <c r="AD11" s="35"/>
      <c r="AE11" s="35"/>
      <c r="AF11" s="35"/>
      <c r="AG11" s="35"/>
      <c r="AH11" s="35"/>
      <c r="AI11" s="35"/>
      <c r="AJ11" s="35"/>
      <c r="AK11" s="35"/>
      <c r="AL11" s="35"/>
      <c r="AM11" s="35"/>
      <c r="AN11" s="35"/>
      <c r="AO11" s="35"/>
      <c r="AP11" s="36"/>
    </row>
    <row r="12" spans="1:42" ht="18.75" customHeight="1" x14ac:dyDescent="0.15">
      <c r="B12" s="37"/>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6"/>
    </row>
    <row r="13" spans="1:42" ht="18.75" customHeight="1" x14ac:dyDescent="0.15">
      <c r="B13" s="37"/>
      <c r="C13" s="326" t="s">
        <v>264</v>
      </c>
      <c r="D13" s="327"/>
      <c r="E13" s="327"/>
      <c r="F13" s="327"/>
      <c r="G13" s="327"/>
      <c r="H13" s="328"/>
      <c r="I13" s="38"/>
      <c r="J13" s="38"/>
      <c r="K13" s="38"/>
      <c r="L13" s="38"/>
      <c r="M13" s="38"/>
      <c r="N13" s="38"/>
      <c r="O13" s="38"/>
      <c r="P13" s="38"/>
      <c r="Q13" s="38"/>
      <c r="R13" s="38"/>
      <c r="S13" s="38"/>
      <c r="T13" s="38"/>
      <c r="U13" s="38"/>
      <c r="V13" s="38"/>
      <c r="W13" s="38"/>
      <c r="X13" s="38"/>
      <c r="Y13" s="38"/>
      <c r="Z13" s="38"/>
      <c r="AA13" s="38"/>
      <c r="AB13" s="38"/>
      <c r="AC13" s="35"/>
      <c r="AD13" s="35"/>
      <c r="AE13" s="35"/>
      <c r="AF13" s="35"/>
      <c r="AG13" s="35"/>
      <c r="AH13" s="35"/>
      <c r="AI13" s="35"/>
      <c r="AJ13" s="35"/>
      <c r="AK13" s="35"/>
      <c r="AL13" s="35"/>
      <c r="AM13" s="35"/>
      <c r="AN13" s="35"/>
      <c r="AO13" s="35"/>
      <c r="AP13" s="36"/>
    </row>
    <row r="14" spans="1:42" ht="18.75" customHeight="1" x14ac:dyDescent="0.15">
      <c r="B14" s="37"/>
      <c r="C14" s="329"/>
      <c r="D14" s="330"/>
      <c r="E14" s="330"/>
      <c r="F14" s="330"/>
      <c r="G14" s="330"/>
      <c r="H14" s="331"/>
      <c r="I14" s="38"/>
      <c r="J14" s="335"/>
      <c r="K14" s="335"/>
      <c r="L14" s="335"/>
      <c r="M14" s="335"/>
      <c r="N14" s="335"/>
      <c r="O14" s="335"/>
      <c r="P14" s="335"/>
      <c r="Q14" s="335"/>
      <c r="R14" s="335"/>
      <c r="S14" s="335"/>
      <c r="T14" s="335"/>
      <c r="U14" s="335"/>
      <c r="V14" s="335"/>
      <c r="W14" s="335"/>
      <c r="X14" s="335"/>
      <c r="Y14" s="335"/>
      <c r="Z14" s="335"/>
      <c r="AA14" s="335"/>
      <c r="AB14" s="38"/>
      <c r="AC14" s="35" t="s">
        <v>265</v>
      </c>
      <c r="AD14" s="35"/>
      <c r="AE14" s="35"/>
      <c r="AF14" s="35"/>
      <c r="AG14" s="35"/>
      <c r="AH14" s="35"/>
      <c r="AI14" s="35"/>
      <c r="AJ14" s="35"/>
      <c r="AK14" s="35"/>
      <c r="AL14" s="35"/>
      <c r="AM14" s="35"/>
      <c r="AN14" s="35"/>
      <c r="AO14" s="35"/>
      <c r="AP14" s="36"/>
    </row>
    <row r="15" spans="1:42" ht="18.75" customHeight="1" x14ac:dyDescent="0.15">
      <c r="B15" s="37"/>
      <c r="C15" s="329"/>
      <c r="D15" s="330"/>
      <c r="E15" s="330"/>
      <c r="F15" s="330"/>
      <c r="G15" s="330"/>
      <c r="H15" s="331"/>
      <c r="I15" s="38"/>
      <c r="J15" s="335"/>
      <c r="K15" s="335"/>
      <c r="L15" s="335"/>
      <c r="M15" s="335"/>
      <c r="N15" s="335"/>
      <c r="O15" s="335"/>
      <c r="P15" s="335"/>
      <c r="Q15" s="335"/>
      <c r="R15" s="335"/>
      <c r="S15" s="335"/>
      <c r="T15" s="335"/>
      <c r="U15" s="335"/>
      <c r="V15" s="335"/>
      <c r="W15" s="335"/>
      <c r="X15" s="335"/>
      <c r="Y15" s="335"/>
      <c r="Z15" s="335"/>
      <c r="AA15" s="335"/>
      <c r="AB15" s="38"/>
      <c r="AC15" s="35"/>
      <c r="AD15" s="35"/>
      <c r="AE15" s="35"/>
      <c r="AF15" s="35"/>
      <c r="AG15" s="35"/>
      <c r="AH15" s="35"/>
      <c r="AI15" s="35"/>
      <c r="AJ15" s="35"/>
      <c r="AK15" s="35"/>
      <c r="AL15" s="35"/>
      <c r="AM15" s="35"/>
      <c r="AN15" s="35"/>
      <c r="AO15" s="35"/>
      <c r="AP15" s="36"/>
    </row>
    <row r="16" spans="1:42" ht="18.75" customHeight="1" x14ac:dyDescent="0.15">
      <c r="B16" s="37"/>
      <c r="C16" s="329"/>
      <c r="D16" s="330"/>
      <c r="E16" s="330"/>
      <c r="F16" s="330"/>
      <c r="G16" s="330"/>
      <c r="H16" s="331"/>
      <c r="I16" s="38"/>
      <c r="J16" s="335"/>
      <c r="K16" s="335"/>
      <c r="L16" s="335"/>
      <c r="M16" s="335"/>
      <c r="N16" s="335"/>
      <c r="O16" s="335"/>
      <c r="P16" s="335"/>
      <c r="Q16" s="335"/>
      <c r="R16" s="335"/>
      <c r="S16" s="335"/>
      <c r="T16" s="335"/>
      <c r="U16" s="335"/>
      <c r="V16" s="335"/>
      <c r="W16" s="335"/>
      <c r="X16" s="335"/>
      <c r="Y16" s="335"/>
      <c r="Z16" s="335"/>
      <c r="AA16" s="335"/>
      <c r="AB16" s="38"/>
      <c r="AC16" s="35"/>
      <c r="AD16" s="35"/>
      <c r="AE16" s="35"/>
      <c r="AF16" s="35"/>
      <c r="AG16" s="35"/>
      <c r="AH16" s="35"/>
      <c r="AI16" s="35"/>
      <c r="AJ16" s="35"/>
      <c r="AK16" s="35"/>
      <c r="AL16" s="35"/>
      <c r="AM16" s="35"/>
      <c r="AN16" s="35"/>
      <c r="AO16" s="35"/>
      <c r="AP16" s="36"/>
    </row>
    <row r="17" spans="2:42" ht="18.75" customHeight="1" x14ac:dyDescent="0.15">
      <c r="B17" s="37"/>
      <c r="C17" s="332"/>
      <c r="D17" s="333"/>
      <c r="E17" s="333"/>
      <c r="F17" s="333"/>
      <c r="G17" s="333"/>
      <c r="H17" s="334"/>
      <c r="I17" s="38"/>
      <c r="J17" s="38"/>
      <c r="K17" s="38"/>
      <c r="L17" s="38"/>
      <c r="M17" s="38"/>
      <c r="N17" s="38"/>
      <c r="O17" s="38"/>
      <c r="P17" s="38"/>
      <c r="Q17" s="38"/>
      <c r="R17" s="38"/>
      <c r="S17" s="38"/>
      <c r="T17" s="38"/>
      <c r="U17" s="38"/>
      <c r="V17" s="38"/>
      <c r="W17" s="38"/>
      <c r="X17" s="38"/>
      <c r="Y17" s="38"/>
      <c r="Z17" s="38"/>
      <c r="AA17" s="38"/>
      <c r="AB17" s="38"/>
      <c r="AC17" s="35"/>
      <c r="AD17" s="35"/>
      <c r="AE17" s="35"/>
      <c r="AF17" s="35"/>
      <c r="AG17" s="35"/>
      <c r="AH17" s="35"/>
      <c r="AI17" s="35"/>
      <c r="AJ17" s="35"/>
      <c r="AK17" s="35"/>
      <c r="AL17" s="35"/>
      <c r="AM17" s="35"/>
      <c r="AN17" s="35"/>
      <c r="AO17" s="35"/>
      <c r="AP17" s="36"/>
    </row>
    <row r="18" spans="2:42" ht="18.75" customHeight="1" x14ac:dyDescent="0.15">
      <c r="B18" s="37"/>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6"/>
    </row>
    <row r="19" spans="2:42" ht="18.75" customHeight="1" x14ac:dyDescent="0.15">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1"/>
    </row>
    <row r="20" spans="2:42" ht="18.75" customHeight="1" x14ac:dyDescent="0.15">
      <c r="B20" s="37"/>
      <c r="C20" s="35" t="s">
        <v>266</v>
      </c>
      <c r="D20" s="35" t="s">
        <v>267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6"/>
    </row>
    <row r="21" spans="2:42" ht="18.75" customHeight="1" x14ac:dyDescent="0.15">
      <c r="B21" s="37"/>
      <c r="C21" s="35"/>
      <c r="D21" s="35" t="s">
        <v>268</v>
      </c>
      <c r="E21" s="316" t="s">
        <v>269</v>
      </c>
      <c r="F21" s="316"/>
      <c r="G21" s="316"/>
      <c r="H21" s="316"/>
      <c r="I21" s="316"/>
      <c r="J21" s="316"/>
      <c r="K21" s="316"/>
      <c r="L21" s="35" t="s">
        <v>270</v>
      </c>
      <c r="M21" s="35" t="s">
        <v>271</v>
      </c>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6"/>
    </row>
    <row r="22" spans="2:42" ht="18.75" customHeight="1" x14ac:dyDescent="0.15">
      <c r="B22" s="37"/>
      <c r="C22" s="35"/>
      <c r="D22" s="35" t="s">
        <v>272</v>
      </c>
      <c r="E22" s="316" t="s">
        <v>273</v>
      </c>
      <c r="F22" s="316"/>
      <c r="G22" s="316"/>
      <c r="H22" s="316"/>
      <c r="I22" s="316"/>
      <c r="J22" s="316"/>
      <c r="K22" s="316"/>
      <c r="L22" s="35" t="s">
        <v>274</v>
      </c>
      <c r="M22" s="35" t="s">
        <v>337</v>
      </c>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6"/>
    </row>
    <row r="23" spans="2:42" ht="18.75" customHeight="1" thickBot="1" x14ac:dyDescent="0.2">
      <c r="B23" s="42"/>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4"/>
    </row>
  </sheetData>
  <sheetProtection algorithmName="SHA-512" hashValue="bCJOcsG4yTpgP4hOvJPjGEx3RbT8lj3fFryj4fMTP1zrB3JwWwW2BsMek9u9yt8zKWpsbVOf+0ESX0a7fvJCmw==" saltValue="F+PqeJC96gmqkKmMt0kfMQ==" spinCount="100000" sheet="1" selectLockedCells="1"/>
  <mergeCells count="12">
    <mergeCell ref="J8:N8"/>
    <mergeCell ref="J9:N9"/>
    <mergeCell ref="C6:H6"/>
    <mergeCell ref="J6:N6"/>
    <mergeCell ref="C13:H17"/>
    <mergeCell ref="J14:AA16"/>
    <mergeCell ref="C8:H9"/>
    <mergeCell ref="E21:K21"/>
    <mergeCell ref="E22:K22"/>
    <mergeCell ref="I11:O11"/>
    <mergeCell ref="P11:Q11"/>
    <mergeCell ref="C11:H11"/>
  </mergeCells>
  <phoneticPr fontId="1"/>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 '!$C$45:$C$46</xm:f>
          </x14:formula1>
          <xm:sqref>P11:Q11</xm:sqref>
        </x14:dataValidation>
        <x14:dataValidation type="list" allowBlank="1" showInputMessage="1" showErrorMessage="1" xr:uid="{00000000-0002-0000-0200-000001000000}">
          <x14:formula1>
            <xm:f>'LIST '!$C$48:$C$49</xm:f>
          </x14:formula1>
          <xm:sqref>J8:N8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3:C66"/>
  <sheetViews>
    <sheetView showFormulas="1" workbookViewId="0">
      <selection activeCell="E6" sqref="D6:E6"/>
    </sheetView>
  </sheetViews>
  <sheetFormatPr defaultColWidth="3.125" defaultRowHeight="18.75" customHeight="1" x14ac:dyDescent="0.15"/>
  <cols>
    <col min="1" max="1" width="3.125" style="58"/>
    <col min="2" max="2" width="16.125" style="58" bestFit="1" customWidth="1"/>
    <col min="3" max="3" width="18.375" style="58" bestFit="1" customWidth="1"/>
    <col min="4" max="16384" width="3.125" style="58"/>
  </cols>
  <sheetData>
    <row r="3" spans="2:3" ht="18.75" customHeight="1" x14ac:dyDescent="0.15">
      <c r="B3" s="58" t="s">
        <v>181</v>
      </c>
      <c r="C3" s="58" t="s">
        <v>182</v>
      </c>
    </row>
    <row r="4" spans="2:3" ht="18.75" customHeight="1" x14ac:dyDescent="0.15">
      <c r="C4" s="58" t="s">
        <v>183</v>
      </c>
    </row>
    <row r="5" spans="2:3" ht="18.75" customHeight="1" x14ac:dyDescent="0.15">
      <c r="C5" s="58" t="s">
        <v>184</v>
      </c>
    </row>
    <row r="6" spans="2:3" ht="18.75" customHeight="1" x14ac:dyDescent="0.15">
      <c r="C6" s="58" t="s">
        <v>185</v>
      </c>
    </row>
    <row r="7" spans="2:3" ht="18.75" customHeight="1" x14ac:dyDescent="0.15">
      <c r="C7" s="58" t="s">
        <v>186</v>
      </c>
    </row>
    <row r="9" spans="2:3" ht="18.75" customHeight="1" x14ac:dyDescent="0.15">
      <c r="B9" s="58" t="s">
        <v>187</v>
      </c>
      <c r="C9" s="59" t="s">
        <v>188</v>
      </c>
    </row>
    <row r="10" spans="2:3" ht="18.75" customHeight="1" x14ac:dyDescent="0.15">
      <c r="C10" s="59" t="s">
        <v>189</v>
      </c>
    </row>
    <row r="11" spans="2:3" ht="18.75" customHeight="1" x14ac:dyDescent="0.15">
      <c r="C11" s="59" t="s">
        <v>190</v>
      </c>
    </row>
    <row r="12" spans="2:3" ht="18.75" customHeight="1" x14ac:dyDescent="0.15">
      <c r="C12" s="59" t="s">
        <v>191</v>
      </c>
    </row>
    <row r="13" spans="2:3" ht="18.75" customHeight="1" x14ac:dyDescent="0.15">
      <c r="C13" s="59" t="s">
        <v>192</v>
      </c>
    </row>
    <row r="14" spans="2:3" ht="18.75" customHeight="1" x14ac:dyDescent="0.15">
      <c r="C14" s="59" t="s">
        <v>193</v>
      </c>
    </row>
    <row r="17" spans="2:3" ht="18.75" customHeight="1" x14ac:dyDescent="0.15">
      <c r="B17" s="58" t="s">
        <v>194</v>
      </c>
      <c r="C17" s="58" t="s">
        <v>195</v>
      </c>
    </row>
    <row r="18" spans="2:3" ht="18.75" customHeight="1" x14ac:dyDescent="0.15">
      <c r="C18" s="58" t="s">
        <v>196</v>
      </c>
    </row>
    <row r="19" spans="2:3" ht="18.75" customHeight="1" x14ac:dyDescent="0.15">
      <c r="C19" s="58" t="s">
        <v>197</v>
      </c>
    </row>
    <row r="21" spans="2:3" ht="18.75" customHeight="1" x14ac:dyDescent="0.15">
      <c r="B21" s="58" t="s">
        <v>209</v>
      </c>
      <c r="C21" s="58" t="s">
        <v>210</v>
      </c>
    </row>
    <row r="22" spans="2:3" ht="18.75" customHeight="1" x14ac:dyDescent="0.15">
      <c r="C22" s="58" t="s">
        <v>211</v>
      </c>
    </row>
    <row r="23" spans="2:3" ht="18.75" customHeight="1" x14ac:dyDescent="0.15">
      <c r="C23" s="58" t="s">
        <v>212</v>
      </c>
    </row>
    <row r="25" spans="2:3" ht="18.75" customHeight="1" x14ac:dyDescent="0.15">
      <c r="B25" s="58" t="s">
        <v>219</v>
      </c>
      <c r="C25" s="58" t="s">
        <v>220</v>
      </c>
    </row>
    <row r="26" spans="2:3" ht="18.75" customHeight="1" x14ac:dyDescent="0.15">
      <c r="C26" s="58" t="s">
        <v>221</v>
      </c>
    </row>
    <row r="27" spans="2:3" ht="18.75" customHeight="1" x14ac:dyDescent="0.15">
      <c r="C27" s="58" t="s">
        <v>222</v>
      </c>
    </row>
    <row r="28" spans="2:3" ht="18.75" customHeight="1" x14ac:dyDescent="0.15">
      <c r="C28" s="58" t="s">
        <v>320</v>
      </c>
    </row>
    <row r="30" spans="2:3" ht="18.75" customHeight="1" x14ac:dyDescent="0.15">
      <c r="B30" s="58" t="s">
        <v>223</v>
      </c>
      <c r="C30" s="58" t="s">
        <v>224</v>
      </c>
    </row>
    <row r="31" spans="2:3" ht="18.75" customHeight="1" x14ac:dyDescent="0.15">
      <c r="C31" s="58" t="s">
        <v>225</v>
      </c>
    </row>
    <row r="33" spans="2:3" ht="18.75" customHeight="1" x14ac:dyDescent="0.15">
      <c r="B33" s="58" t="s">
        <v>241</v>
      </c>
      <c r="C33" s="58" t="s">
        <v>242</v>
      </c>
    </row>
    <row r="34" spans="2:3" ht="18.75" customHeight="1" x14ac:dyDescent="0.15">
      <c r="C34" s="58" t="s">
        <v>243</v>
      </c>
    </row>
    <row r="35" spans="2:3" ht="18.75" customHeight="1" x14ac:dyDescent="0.15">
      <c r="C35" s="58" t="s">
        <v>249</v>
      </c>
    </row>
    <row r="37" spans="2:3" ht="18.75" customHeight="1" x14ac:dyDescent="0.15">
      <c r="B37" s="58" t="s">
        <v>254</v>
      </c>
      <c r="C37" s="58" t="s">
        <v>256</v>
      </c>
    </row>
    <row r="38" spans="2:3" ht="18.75" customHeight="1" x14ac:dyDescent="0.15">
      <c r="C38" s="58" t="s">
        <v>257</v>
      </c>
    </row>
    <row r="39" spans="2:3" ht="18.75" customHeight="1" x14ac:dyDescent="0.15">
      <c r="C39" s="58" t="s">
        <v>238</v>
      </c>
    </row>
    <row r="41" spans="2:3" ht="18.75" customHeight="1" x14ac:dyDescent="0.15">
      <c r="B41" s="58" t="s">
        <v>280</v>
      </c>
      <c r="C41" s="58" t="s">
        <v>281</v>
      </c>
    </row>
    <row r="42" spans="2:3" ht="18.75" customHeight="1" x14ac:dyDescent="0.15">
      <c r="C42" s="58" t="s">
        <v>282</v>
      </c>
    </row>
    <row r="43" spans="2:3" ht="18.75" customHeight="1" x14ac:dyDescent="0.15">
      <c r="C43" s="58" t="s">
        <v>238</v>
      </c>
    </row>
    <row r="45" spans="2:3" ht="18.75" customHeight="1" x14ac:dyDescent="0.15">
      <c r="B45" s="58" t="s">
        <v>285</v>
      </c>
      <c r="C45" s="58" t="s">
        <v>286</v>
      </c>
    </row>
    <row r="46" spans="2:3" ht="18.75" customHeight="1" x14ac:dyDescent="0.15">
      <c r="C46" s="58" t="s">
        <v>287</v>
      </c>
    </row>
    <row r="48" spans="2:3" ht="18.75" customHeight="1" x14ac:dyDescent="0.15">
      <c r="B48" s="58" t="s">
        <v>302</v>
      </c>
      <c r="C48" s="58" t="s">
        <v>303</v>
      </c>
    </row>
    <row r="49" spans="2:3" ht="18.75" customHeight="1" x14ac:dyDescent="0.15">
      <c r="C49" s="58" t="s">
        <v>304</v>
      </c>
    </row>
    <row r="51" spans="2:3" ht="18.75" customHeight="1" x14ac:dyDescent="0.15">
      <c r="B51" s="58" t="s">
        <v>307</v>
      </c>
      <c r="C51" s="58" t="s">
        <v>308</v>
      </c>
    </row>
    <row r="52" spans="2:3" ht="18.75" customHeight="1" x14ac:dyDescent="0.15">
      <c r="C52" s="58" t="s">
        <v>309</v>
      </c>
    </row>
    <row r="53" spans="2:3" ht="18.75" customHeight="1" x14ac:dyDescent="0.15">
      <c r="C53" s="58" t="s">
        <v>310</v>
      </c>
    </row>
    <row r="55" spans="2:3" ht="18.75" customHeight="1" x14ac:dyDescent="0.15">
      <c r="B55" s="58" t="s">
        <v>311</v>
      </c>
      <c r="C55" s="58" t="s">
        <v>312</v>
      </c>
    </row>
    <row r="56" spans="2:3" ht="18.75" customHeight="1" x14ac:dyDescent="0.15">
      <c r="C56" s="58" t="s">
        <v>313</v>
      </c>
    </row>
    <row r="57" spans="2:3" ht="18.75" customHeight="1" x14ac:dyDescent="0.15">
      <c r="C57" s="58" t="s">
        <v>314</v>
      </c>
    </row>
    <row r="58" spans="2:3" ht="18.75" customHeight="1" x14ac:dyDescent="0.15">
      <c r="C58" s="58" t="s">
        <v>315</v>
      </c>
    </row>
    <row r="59" spans="2:3" ht="18.75" customHeight="1" x14ac:dyDescent="0.15">
      <c r="C59" s="58" t="s">
        <v>316</v>
      </c>
    </row>
    <row r="60" spans="2:3" ht="18.75" customHeight="1" x14ac:dyDescent="0.15">
      <c r="C60" s="58" t="s">
        <v>317</v>
      </c>
    </row>
    <row r="62" spans="2:3" ht="18.75" customHeight="1" x14ac:dyDescent="0.15">
      <c r="B62" s="58" t="s">
        <v>331</v>
      </c>
      <c r="C62" s="59" t="s">
        <v>326</v>
      </c>
    </row>
    <row r="63" spans="2:3" ht="18.75" customHeight="1" x14ac:dyDescent="0.15">
      <c r="C63" s="59" t="s">
        <v>327</v>
      </c>
    </row>
    <row r="64" spans="2:3" ht="18.75" customHeight="1" x14ac:dyDescent="0.15">
      <c r="C64" s="59" t="s">
        <v>328</v>
      </c>
    </row>
    <row r="65" spans="3:3" ht="18.75" customHeight="1" x14ac:dyDescent="0.15">
      <c r="C65" s="59" t="s">
        <v>329</v>
      </c>
    </row>
    <row r="66" spans="3:3" ht="18.75" customHeight="1" x14ac:dyDescent="0.15">
      <c r="C66" s="59" t="s">
        <v>330</v>
      </c>
    </row>
  </sheetData>
  <sheetProtection algorithmName="SHA-512" hashValue="AUFEsSFOU94GE9/enCDC5v5Ebm7chYtncIK6ML/uDK8AbzrNhnqu/umMR0gGadeKq8GmUSXbU+zKhfjpZa0ufQ==" saltValue="3fMrMNbnc4OhvtrV0hkkLw=="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事前協議書</vt:lpstr>
      <vt:lpstr>工事店入力フォーム</vt:lpstr>
      <vt:lpstr>職員入力欄</vt:lpstr>
      <vt:lpstr>LIST </vt:lpstr>
      <vt:lpstr>工事店入力フォーム!Print_Area</vt:lpstr>
      <vt:lpstr>事前協議書!Print_Area</vt:lpstr>
      <vt:lpstr>職員入力欄!Print_Area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2024-01-15T10:14:53Z</cp:lastPrinted>
  <dcterms:created xsi:type="dcterms:W3CDTF">2009-04-03T07:42:30Z</dcterms:created>
  <dcterms:modified xsi:type="dcterms:W3CDTF">2026-04-02T10:29:26Z</dcterms:modified>
</cp:coreProperties>
</file>