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A3653F03-E3D9-45FA-BCB1-C90118537BF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管工事（給水）" sheetId="14" r:id="rId1"/>
    <sheet name="工事店入力フォーム " sheetId="6" r:id="rId2"/>
    <sheet name="職員入力欄" sheetId="5" r:id="rId3"/>
    <sheet name="LIST " sheetId="8" state="hidden" r:id="rId4"/>
  </sheets>
  <definedNames>
    <definedName name="_xlnm.Print_Area" localSheetId="0">'管工事（給水）'!$A$1:$AK$45</definedName>
    <definedName name="_xlnm.Print_Area" localSheetId="1">'工事店入力フォーム '!$B$2:$AP$63</definedName>
    <definedName name="_xlnm.Print_Area" localSheetId="2">職員入力欄!$B$2:$AP$39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4" i="6" l="1"/>
  <c r="T25" i="6"/>
  <c r="T27" i="6"/>
  <c r="T26" i="6"/>
  <c r="M27" i="14"/>
  <c r="M26" i="14"/>
  <c r="M25" i="14"/>
  <c r="Q23" i="14" l="1"/>
  <c r="F45" i="14"/>
  <c r="Z39" i="14"/>
  <c r="V39" i="14"/>
  <c r="Z37" i="14"/>
  <c r="V37" i="14"/>
  <c r="Z35" i="14"/>
  <c r="V35" i="14"/>
  <c r="Z34" i="14"/>
  <c r="V34" i="14"/>
  <c r="AA32" i="14"/>
  <c r="V32" i="14"/>
  <c r="R29" i="14"/>
  <c r="X28" i="14"/>
  <c r="P28" i="14"/>
  <c r="P22" i="14"/>
  <c r="AC21" i="14"/>
  <c r="S21" i="14"/>
  <c r="M21" i="14"/>
  <c r="V20" i="14"/>
  <c r="M20" i="14"/>
  <c r="X19" i="14"/>
  <c r="P19" i="14"/>
  <c r="N17" i="14"/>
  <c r="E15" i="14"/>
  <c r="E14" i="14"/>
  <c r="W13" i="14"/>
  <c r="O13" i="14"/>
  <c r="E13" i="14"/>
  <c r="AB12" i="14"/>
  <c r="AB11" i="14"/>
  <c r="L11" i="14"/>
  <c r="AA10" i="14"/>
  <c r="V10" i="14"/>
  <c r="P10" i="14"/>
  <c r="L6" i="14"/>
  <c r="H6" i="14"/>
  <c r="AH2" i="14"/>
  <c r="AD2" i="14"/>
  <c r="N16" i="5" l="1"/>
  <c r="O34" i="6" l="1"/>
  <c r="V31" i="14" s="1"/>
  <c r="R34" i="6" l="1"/>
  <c r="O33" i="6"/>
  <c r="V30" i="14" s="1"/>
  <c r="AA31" i="14" l="1"/>
  <c r="R33" i="6"/>
  <c r="AA30" i="14" l="1"/>
</calcChain>
</file>

<file path=xl/sharedStrings.xml><?xml version="1.0" encoding="utf-8"?>
<sst xmlns="http://schemas.openxmlformats.org/spreadsheetml/2006/main" count="271" uniqueCount="200">
  <si>
    <t>管工事（給水）申込み事前協議書</t>
    <rPh sb="0" eb="3">
      <t>カンコウジ</t>
    </rPh>
    <rPh sb="4" eb="6">
      <t>キュウスイ</t>
    </rPh>
    <rPh sb="7" eb="9">
      <t>モウシコ</t>
    </rPh>
    <rPh sb="10" eb="15">
      <t>ジゼンキョウギショ</t>
    </rPh>
    <phoneticPr fontId="1"/>
  </si>
  <si>
    <t>協議年月日</t>
    <rPh sb="0" eb="2">
      <t>キョウギ</t>
    </rPh>
    <rPh sb="2" eb="5">
      <t>ネンガッピ</t>
    </rPh>
    <phoneticPr fontId="1"/>
  </si>
  <si>
    <t>申請場所</t>
    <rPh sb="0" eb="4">
      <t>シンセイバショ</t>
    </rPh>
    <phoneticPr fontId="1"/>
  </si>
  <si>
    <t>指定工事事業者名</t>
    <rPh sb="0" eb="7">
      <t>シテイコウジジギョウシャ</t>
    </rPh>
    <rPh sb="7" eb="8">
      <t>メイ</t>
    </rPh>
    <phoneticPr fontId="1"/>
  </si>
  <si>
    <t>無償譲渡</t>
    <rPh sb="0" eb="4">
      <t>ムショウジョウト</t>
    </rPh>
    <phoneticPr fontId="1"/>
  </si>
  <si>
    <t>損失水頭計算書</t>
    <rPh sb="0" eb="2">
      <t>ソンシツ</t>
    </rPh>
    <rPh sb="2" eb="4">
      <t>スイトウ</t>
    </rPh>
    <rPh sb="4" eb="7">
      <t>ケイサンショ</t>
    </rPh>
    <phoneticPr fontId="1"/>
  </si>
  <si>
    <t>配水本管水圧</t>
    <rPh sb="0" eb="4">
      <t>ハイスイホンカン</t>
    </rPh>
    <rPh sb="4" eb="6">
      <t>スイアツ</t>
    </rPh>
    <phoneticPr fontId="1"/>
  </si>
  <si>
    <t>給水引込管</t>
    <rPh sb="0" eb="5">
      <t>キュウスイヒキコミカン</t>
    </rPh>
    <phoneticPr fontId="1"/>
  </si>
  <si>
    <t>最小土被り</t>
    <rPh sb="0" eb="2">
      <t>サイショウ</t>
    </rPh>
    <rPh sb="2" eb="4">
      <t>ドカブ</t>
    </rPh>
    <phoneticPr fontId="1"/>
  </si>
  <si>
    <t>分岐方法</t>
    <rPh sb="0" eb="4">
      <t>ブンキホウホウ</t>
    </rPh>
    <phoneticPr fontId="1"/>
  </si>
  <si>
    <t>付帯条件等</t>
    <rPh sb="0" eb="2">
      <t>フタイ</t>
    </rPh>
    <rPh sb="2" eb="4">
      <t>ジョウケン</t>
    </rPh>
    <rPh sb="4" eb="5">
      <t>ナド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</si>
  <si>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</si>
  <si>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</si>
  <si>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ビ</t>
    </rPh>
    <phoneticPr fontId="1"/>
  </si>
  <si>
    <t>丁目・町</t>
    <rPh sb="0" eb="2">
      <t>チョウメ</t>
    </rPh>
    <rPh sb="3" eb="4">
      <t>チョウ</t>
    </rPh>
    <phoneticPr fontId="1"/>
  </si>
  <si>
    <t>番・番地</t>
    <rPh sb="0" eb="1">
      <t>バン</t>
    </rPh>
    <rPh sb="2" eb="4">
      <t>バンチ</t>
    </rPh>
    <phoneticPr fontId="1"/>
  </si>
  <si>
    <t>号</t>
    <rPh sb="0" eb="1">
      <t>ゴウ</t>
    </rPh>
    <phoneticPr fontId="1"/>
  </si>
  <si>
    <t>：</t>
    <phoneticPr fontId="1"/>
  </si>
  <si>
    <t>mm</t>
    <phoneticPr fontId="1"/>
  </si>
  <si>
    <t>管種</t>
    <rPh sb="0" eb="2">
      <t>カンシュ</t>
    </rPh>
    <phoneticPr fontId="1"/>
  </si>
  <si>
    <t>MPa</t>
    <phoneticPr fontId="1"/>
  </si>
  <si>
    <t>m</t>
    <phoneticPr fontId="1"/>
  </si>
  <si>
    <t>(最小土被り0.7ｍ以上とすること)</t>
    <phoneticPr fontId="1"/>
  </si>
  <si>
    <t>サドル分水栓</t>
    <rPh sb="3" eb="6">
      <t>ブンスイセン</t>
    </rPh>
    <phoneticPr fontId="1"/>
  </si>
  <si>
    <t>φ</t>
    <phoneticPr fontId="1"/>
  </si>
  <si>
    <t>×</t>
    <phoneticPr fontId="1"/>
  </si>
  <si>
    <t>戸</t>
    <rPh sb="0" eb="1">
      <t>コ</t>
    </rPh>
    <phoneticPr fontId="1"/>
  </si>
  <si>
    <t>３階直結</t>
    <rPh sb="1" eb="2">
      <t>カイ</t>
    </rPh>
    <rPh sb="2" eb="3">
      <t>スナオ</t>
    </rPh>
    <phoneticPr fontId="1"/>
  </si>
  <si>
    <t>・</t>
    <phoneticPr fontId="1"/>
  </si>
  <si>
    <t>（</t>
    <phoneticPr fontId="1"/>
  </si>
  <si>
    <t>）</t>
    <phoneticPr fontId="1"/>
  </si>
  <si>
    <t>:</t>
    <phoneticPr fontId="1"/>
  </si>
  <si>
    <t>・３階直結給水がある場合は、本管部の口径はφ５０以上とすること</t>
  </si>
  <si>
    <t>部審査</t>
    <rPh sb="0" eb="1">
      <t>ブ</t>
    </rPh>
    <rPh sb="1" eb="3">
      <t>シンサ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</si>
  <si>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</si>
  <si>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</si>
  <si>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給排水</t>
    <rPh sb="0" eb="3">
      <t>キュウハイスイ</t>
    </rPh>
    <phoneticPr fontId="1"/>
  </si>
  <si>
    <t>設備課長</t>
    <rPh sb="0" eb="4">
      <t>セツビカチョウ</t>
    </rPh>
    <phoneticPr fontId="1"/>
  </si>
  <si>
    <t>協　議　者</t>
    <rPh sb="0" eb="1">
      <t>キョウ</t>
    </rPh>
    <rPh sb="2" eb="3">
      <t>ギ</t>
    </rPh>
    <rPh sb="4" eb="5">
      <t>モノ</t>
    </rPh>
    <phoneticPr fontId="1"/>
  </si>
  <si>
    <t>別　紙</t>
    <rPh sb="0" eb="1">
      <t>ベツ</t>
    </rPh>
    <rPh sb="2" eb="3">
      <t>カミ</t>
    </rPh>
    <phoneticPr fontId="1"/>
  </si>
  <si>
    <t>口径</t>
    <rPh sb="0" eb="2">
      <t>コウケイ</t>
    </rPh>
    <phoneticPr fontId="1"/>
  </si>
  <si>
    <t>管工事整理番号</t>
    <rPh sb="0" eb="3">
      <t>カンコウジ</t>
    </rPh>
    <rPh sb="3" eb="7">
      <t>セイリバンゴウ</t>
    </rPh>
    <phoneticPr fontId="1"/>
  </si>
  <si>
    <t>-</t>
    <phoneticPr fontId="1"/>
  </si>
  <si>
    <t>①</t>
    <phoneticPr fontId="12"/>
  </si>
  <si>
    <t>申請者</t>
    <rPh sb="0" eb="3">
      <t>シンセイシャ</t>
    </rPh>
    <phoneticPr fontId="12"/>
  </si>
  <si>
    <t>住所</t>
    <rPh sb="0" eb="2">
      <t>ジュウショ</t>
    </rPh>
    <phoneticPr fontId="12"/>
  </si>
  <si>
    <t>鹿児島市</t>
    <rPh sb="0" eb="4">
      <t>カゴシマシ</t>
    </rPh>
    <phoneticPr fontId="12"/>
  </si>
  <si>
    <t>町</t>
    <rPh sb="0" eb="1">
      <t>チョウ</t>
    </rPh>
    <phoneticPr fontId="12"/>
  </si>
  <si>
    <t>番地</t>
    <rPh sb="0" eb="2">
      <t>バンチ</t>
    </rPh>
    <phoneticPr fontId="12"/>
  </si>
  <si>
    <t>丁目</t>
    <rPh sb="0" eb="2">
      <t>チョウメ</t>
    </rPh>
    <phoneticPr fontId="12"/>
  </si>
  <si>
    <t>番</t>
    <rPh sb="0" eb="1">
      <t>バン</t>
    </rPh>
    <phoneticPr fontId="12"/>
  </si>
  <si>
    <t>号</t>
    <rPh sb="0" eb="1">
      <t>ゴウ</t>
    </rPh>
    <phoneticPr fontId="12"/>
  </si>
  <si>
    <t>②</t>
    <phoneticPr fontId="12"/>
  </si>
  <si>
    <t>口径</t>
    <rPh sb="0" eb="2">
      <t>コウケイ</t>
    </rPh>
    <phoneticPr fontId="12"/>
  </si>
  <si>
    <t>管種</t>
    <rPh sb="0" eb="2">
      <t>カンシュ</t>
    </rPh>
    <phoneticPr fontId="12"/>
  </si>
  <si>
    <t>水圧等情報を入力してください。</t>
    <rPh sb="0" eb="5">
      <t>スイアツトウジョウホウ</t>
    </rPh>
    <rPh sb="6" eb="8">
      <t>ニュウリョク</t>
    </rPh>
    <phoneticPr fontId="12"/>
  </si>
  <si>
    <t>※形式は自由です。</t>
    <rPh sb="1" eb="3">
      <t>ケイシキ</t>
    </rPh>
    <rPh sb="4" eb="6">
      <t>ジユウ</t>
    </rPh>
    <phoneticPr fontId="12"/>
  </si>
  <si>
    <t>（工事店入力箇所で不備がある場合）</t>
    <rPh sb="1" eb="8">
      <t>コウジテンニュウリョクカショ</t>
    </rPh>
    <rPh sb="9" eb="11">
      <t>フビ</t>
    </rPh>
    <rPh sb="14" eb="16">
      <t>バアイ</t>
    </rPh>
    <phoneticPr fontId="12"/>
  </si>
  <si>
    <t>⑴</t>
    <phoneticPr fontId="12"/>
  </si>
  <si>
    <t>職権訂正する場合</t>
    <rPh sb="0" eb="4">
      <t>ショッケンテイセイ</t>
    </rPh>
    <rPh sb="6" eb="8">
      <t>バアイ</t>
    </rPh>
    <phoneticPr fontId="12"/>
  </si>
  <si>
    <t>→</t>
    <phoneticPr fontId="12"/>
  </si>
  <si>
    <t>シート「工事店入力フォーム」から訂正する。</t>
    <rPh sb="4" eb="7">
      <t>コウジテン</t>
    </rPh>
    <rPh sb="7" eb="9">
      <t>ニュウリョク</t>
    </rPh>
    <rPh sb="16" eb="18">
      <t>テイセイ</t>
    </rPh>
    <phoneticPr fontId="12"/>
  </si>
  <si>
    <t>⑵</t>
    <phoneticPr fontId="12"/>
  </si>
  <si>
    <t>工事店に返却する場合</t>
    <rPh sb="0" eb="3">
      <t>コウジテン</t>
    </rPh>
    <rPh sb="4" eb="6">
      <t>ヘンキャク</t>
    </rPh>
    <rPh sb="8" eb="10">
      <t>バアイ</t>
    </rPh>
    <phoneticPr fontId="12"/>
  </si>
  <si>
    <t>管工事（給水）事前協議書作成フォーム（指定工事事業者）</t>
    <rPh sb="0" eb="3">
      <t>カンコウジ</t>
    </rPh>
    <rPh sb="4" eb="6">
      <t>キュウスイ</t>
    </rPh>
    <rPh sb="7" eb="9">
      <t>ジゼン</t>
    </rPh>
    <rPh sb="9" eb="11">
      <t>キョウギ</t>
    </rPh>
    <rPh sb="11" eb="12">
      <t>ショ</t>
    </rPh>
    <rPh sb="12" eb="14">
      <t>サクセイ</t>
    </rPh>
    <rPh sb="19" eb="26">
      <t>シテイコウジジギョウシャ</t>
    </rPh>
    <phoneticPr fontId="12"/>
  </si>
  <si>
    <t>協議者</t>
    <rPh sb="0" eb="2">
      <t>キョウギ</t>
    </rPh>
    <rPh sb="2" eb="3">
      <t>シャ</t>
    </rPh>
    <phoneticPr fontId="12"/>
  </si>
  <si>
    <t>連絡先</t>
    <rPh sb="0" eb="3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</si>
  <si>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</si>
  <si>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申請場所</t>
    <rPh sb="0" eb="4">
      <t>シンセイバショ</t>
    </rPh>
    <phoneticPr fontId="12"/>
  </si>
  <si>
    <t>申請者名</t>
    <rPh sb="0" eb="3">
      <t>シンセイシャ</t>
    </rPh>
    <rPh sb="3" eb="4">
      <t>メイ</t>
    </rPh>
    <phoneticPr fontId="12"/>
  </si>
  <si>
    <t>無償譲渡の有無</t>
    <rPh sb="0" eb="4">
      <t>ムショウジョウト</t>
    </rPh>
    <rPh sb="5" eb="7">
      <t>ウム</t>
    </rPh>
    <phoneticPr fontId="12"/>
  </si>
  <si>
    <t>工事店用リスト</t>
    <rPh sb="0" eb="3">
      <t>コウジテン</t>
    </rPh>
    <rPh sb="3" eb="4">
      <t>ヨウ</t>
    </rPh>
    <phoneticPr fontId="12"/>
  </si>
  <si>
    <t>有り</t>
    <rPh sb="0" eb="1">
      <t>ア</t>
    </rPh>
    <phoneticPr fontId="12"/>
  </si>
  <si>
    <t>無し</t>
    <rPh sb="0" eb="1">
      <t>ナ</t>
    </rPh>
    <phoneticPr fontId="1"/>
  </si>
  <si>
    <t>既設配水本管</t>
    <rPh sb="0" eb="2">
      <t>キセツ</t>
    </rPh>
    <rPh sb="2" eb="6">
      <t>ハイスイホンカン</t>
    </rPh>
    <phoneticPr fontId="12"/>
  </si>
  <si>
    <t>（無償譲渡）</t>
    <rPh sb="1" eb="5">
      <t>ムショウジョウト</t>
    </rPh>
    <phoneticPr fontId="12"/>
  </si>
  <si>
    <t>VP</t>
    <phoneticPr fontId="1"/>
  </si>
  <si>
    <t>VH</t>
    <phoneticPr fontId="1"/>
  </si>
  <si>
    <t>DIP</t>
    <phoneticPr fontId="1"/>
  </si>
  <si>
    <t>DIPE</t>
    <phoneticPr fontId="12"/>
  </si>
  <si>
    <t>SV</t>
    <phoneticPr fontId="1"/>
  </si>
  <si>
    <t>mm</t>
    <phoneticPr fontId="1"/>
  </si>
  <si>
    <t>（既設配水管管種）</t>
    <rPh sb="1" eb="3">
      <t>キセツ</t>
    </rPh>
    <rPh sb="3" eb="6">
      <t>ハイスイカン</t>
    </rPh>
    <rPh sb="6" eb="8">
      <t>カンシュ</t>
    </rPh>
    <phoneticPr fontId="12"/>
  </si>
  <si>
    <t>（新設配水管管種）</t>
    <rPh sb="1" eb="3">
      <t>シンセツ</t>
    </rPh>
    <rPh sb="3" eb="6">
      <t>ハイスイカン</t>
    </rPh>
    <rPh sb="6" eb="8">
      <t>カンシュ</t>
    </rPh>
    <phoneticPr fontId="1"/>
  </si>
  <si>
    <t>PN</t>
    <phoneticPr fontId="1"/>
  </si>
  <si>
    <t>DIPE</t>
    <phoneticPr fontId="1"/>
  </si>
  <si>
    <t>給水引込管</t>
    <rPh sb="0" eb="5">
      <t>キュウスイヒキコミカン</t>
    </rPh>
    <phoneticPr fontId="12"/>
  </si>
  <si>
    <t>（給水引込管）</t>
    <rPh sb="1" eb="6">
      <t>キュウスイヒキコミカン</t>
    </rPh>
    <phoneticPr fontId="1"/>
  </si>
  <si>
    <t>PN</t>
    <phoneticPr fontId="1"/>
  </si>
  <si>
    <t>最小土被り</t>
    <rPh sb="0" eb="4">
      <t>サイショウドカブ</t>
    </rPh>
    <phoneticPr fontId="12"/>
  </si>
  <si>
    <t>m</t>
    <phoneticPr fontId="12"/>
  </si>
  <si>
    <t>不断水T字管</t>
    <rPh sb="0" eb="3">
      <t>フダンスイ</t>
    </rPh>
    <rPh sb="4" eb="6">
      <t>ジカン</t>
    </rPh>
    <phoneticPr fontId="1"/>
  </si>
  <si>
    <t>切取連結</t>
    <rPh sb="0" eb="2">
      <t>キリトリ</t>
    </rPh>
    <rPh sb="2" eb="4">
      <t>レンケツ</t>
    </rPh>
    <phoneticPr fontId="1"/>
  </si>
  <si>
    <t>×</t>
    <phoneticPr fontId="1"/>
  </si>
  <si>
    <t>仕切弁</t>
    <rPh sb="0" eb="3">
      <t>シキリベン</t>
    </rPh>
    <phoneticPr fontId="12"/>
  </si>
  <si>
    <t>ソフトシール仕切弁(φ50以上)</t>
    <rPh sb="6" eb="9">
      <t>シキリベン</t>
    </rPh>
    <rPh sb="13" eb="15">
      <t>イジョウ</t>
    </rPh>
    <phoneticPr fontId="1"/>
  </si>
  <si>
    <t>青銅製仕切弁（φ40）</t>
    <rPh sb="0" eb="6">
      <t>セイドウセイシキリベン</t>
    </rPh>
    <phoneticPr fontId="1"/>
  </si>
  <si>
    <t>ボール式止水栓（φ25）</t>
    <rPh sb="3" eb="4">
      <t>シキ</t>
    </rPh>
    <rPh sb="4" eb="7">
      <t>シスイセン</t>
    </rPh>
    <phoneticPr fontId="1"/>
  </si>
  <si>
    <t>φ</t>
    <phoneticPr fontId="1"/>
  </si>
  <si>
    <t>mm：</t>
    <phoneticPr fontId="1"/>
  </si>
  <si>
    <t>協議年月日</t>
    <rPh sb="0" eb="2">
      <t>キョウギ</t>
    </rPh>
    <rPh sb="2" eb="5">
      <t>ネンガッピ</t>
    </rPh>
    <phoneticPr fontId="12"/>
  </si>
  <si>
    <t>①</t>
    <phoneticPr fontId="12"/>
  </si>
  <si>
    <t>協議担当者名</t>
    <rPh sb="0" eb="2">
      <t>キョウギ</t>
    </rPh>
    <rPh sb="2" eb="6">
      <t>タントウシャメイ</t>
    </rPh>
    <phoneticPr fontId="1"/>
  </si>
  <si>
    <t>※南部・北部をプルダウンで選択</t>
    <rPh sb="1" eb="3">
      <t>ナンブ</t>
    </rPh>
    <rPh sb="4" eb="6">
      <t>ホクブ</t>
    </rPh>
    <rPh sb="13" eb="15">
      <t>センタク</t>
    </rPh>
    <phoneticPr fontId="1"/>
  </si>
  <si>
    <t>※苗字のみ入力</t>
    <rPh sb="1" eb="3">
      <t>ミョウジ</t>
    </rPh>
    <rPh sb="5" eb="7">
      <t>ニュウリョク</t>
    </rPh>
    <phoneticPr fontId="1"/>
  </si>
  <si>
    <t>（区域）</t>
    <rPh sb="1" eb="3">
      <t>クイキ</t>
    </rPh>
    <phoneticPr fontId="1"/>
  </si>
  <si>
    <t>南部</t>
    <rPh sb="0" eb="2">
      <t>ナンブ</t>
    </rPh>
    <phoneticPr fontId="1"/>
  </si>
  <si>
    <t>北部</t>
    <rPh sb="0" eb="2">
      <t>ホクブ</t>
    </rPh>
    <phoneticPr fontId="1"/>
  </si>
  <si>
    <t>MPa</t>
    <phoneticPr fontId="1"/>
  </si>
  <si>
    <t>管工事（給水）事前協議書作成フォーム（給排水設備課職員）</t>
    <rPh sb="0" eb="3">
      <t>カンコウジ</t>
    </rPh>
    <rPh sb="4" eb="6">
      <t>キュウスイ</t>
    </rPh>
    <rPh sb="7" eb="9">
      <t>ジゼン</t>
    </rPh>
    <rPh sb="9" eb="11">
      <t>キョウギ</t>
    </rPh>
    <rPh sb="11" eb="12">
      <t>ショ</t>
    </rPh>
    <rPh sb="12" eb="14">
      <t>サクセイ</t>
    </rPh>
    <rPh sb="19" eb="24">
      <t>キュウハイスイセツビ</t>
    </rPh>
    <rPh sb="24" eb="25">
      <t>カ</t>
    </rPh>
    <rPh sb="25" eb="27">
      <t>ショクイン</t>
    </rPh>
    <phoneticPr fontId="12"/>
  </si>
  <si>
    <t>・別紙「※注意事項」を遵守すること</t>
    <rPh sb="1" eb="3">
      <t>ベッシ</t>
    </rPh>
    <rPh sb="5" eb="9">
      <t>チュウイジコウ</t>
    </rPh>
    <rPh sb="11" eb="13">
      <t>ジュンシュ</t>
    </rPh>
    <phoneticPr fontId="1"/>
  </si>
  <si>
    <t>３階直結</t>
    <rPh sb="1" eb="4">
      <t>カイチョッケツ</t>
    </rPh>
    <phoneticPr fontId="12"/>
  </si>
  <si>
    <t>添付資料</t>
    <rPh sb="0" eb="4">
      <t>テンプシリョウ</t>
    </rPh>
    <phoneticPr fontId="1"/>
  </si>
  <si>
    <t>位置図</t>
    <rPh sb="0" eb="3">
      <t>イチズ</t>
    </rPh>
    <phoneticPr fontId="1"/>
  </si>
  <si>
    <t>配管図（1/500）</t>
    <rPh sb="0" eb="2">
      <t>ハイカン</t>
    </rPh>
    <rPh sb="2" eb="3">
      <t>ズ</t>
    </rPh>
    <phoneticPr fontId="1"/>
  </si>
  <si>
    <t>設計図面</t>
    <rPh sb="0" eb="4">
      <t>セッケイズメン</t>
    </rPh>
    <phoneticPr fontId="1"/>
  </si>
  <si>
    <t>アイソメ図</t>
    <rPh sb="4" eb="5">
      <t>ズ</t>
    </rPh>
    <phoneticPr fontId="1"/>
  </si>
  <si>
    <t>造成計画図</t>
    <rPh sb="0" eb="2">
      <t>ゾウセイ</t>
    </rPh>
    <rPh sb="2" eb="5">
      <t>ケイカクズ</t>
    </rPh>
    <phoneticPr fontId="1"/>
  </si>
  <si>
    <t>損失水頭計算書</t>
    <rPh sb="0" eb="4">
      <t>ソンシツスイトウ</t>
    </rPh>
    <rPh sb="4" eb="7">
      <t>ケイサンショ</t>
    </rPh>
    <phoneticPr fontId="1"/>
  </si>
  <si>
    <t>配水本管</t>
    <rPh sb="0" eb="2">
      <t>ハイスイ</t>
    </rPh>
    <rPh sb="2" eb="4">
      <t>ホンカン</t>
    </rPh>
    <phoneticPr fontId="1"/>
  </si>
  <si>
    <t>管種口径</t>
    <rPh sb="0" eb="2">
      <t>カンシュ</t>
    </rPh>
    <rPh sb="2" eb="4">
      <t>コウケイ</t>
    </rPh>
    <phoneticPr fontId="1"/>
  </si>
  <si>
    <t>切取連結</t>
    <rPh sb="0" eb="4">
      <t>キリトリレンケツ</t>
    </rPh>
    <phoneticPr fontId="1"/>
  </si>
  <si>
    <t>青銅製仕切弁</t>
    <rPh sb="0" eb="3">
      <t>セイドウセイ</t>
    </rPh>
    <rPh sb="3" eb="6">
      <t>シキリベン</t>
    </rPh>
    <phoneticPr fontId="1"/>
  </si>
  <si>
    <t>ボール式止水栓</t>
    <rPh sb="3" eb="4">
      <t>シキ</t>
    </rPh>
    <rPh sb="4" eb="7">
      <t>シスイセン</t>
    </rPh>
    <phoneticPr fontId="1"/>
  </si>
  <si>
    <t>鋳鉄製仕切弁(排水弁）</t>
    <rPh sb="0" eb="3">
      <t>チュウテツセイ</t>
    </rPh>
    <rPh sb="3" eb="6">
      <t>シキリベン</t>
    </rPh>
    <rPh sb="7" eb="10">
      <t>ハイスイベン</t>
    </rPh>
    <phoneticPr fontId="1"/>
  </si>
  <si>
    <t>ソフトシール仕切弁</t>
    <rPh sb="6" eb="9">
      <t>シキリベン</t>
    </rPh>
    <phoneticPr fontId="1"/>
  </si>
  <si>
    <t>φ50以上の場合</t>
    <rPh sb="3" eb="5">
      <t>イジョウ</t>
    </rPh>
    <rPh sb="6" eb="8">
      <t>バアイ</t>
    </rPh>
    <phoneticPr fontId="1"/>
  </si>
  <si>
    <t>φ40の場合</t>
    <rPh sb="4" eb="6">
      <t>バアイ</t>
    </rPh>
    <phoneticPr fontId="1"/>
  </si>
  <si>
    <t>φ25の場合</t>
    <rPh sb="4" eb="6">
      <t>バアイ</t>
    </rPh>
    <phoneticPr fontId="1"/>
  </si>
  <si>
    <t>担当者名</t>
    <rPh sb="0" eb="4">
      <t>タントウシャメイ</t>
    </rPh>
    <phoneticPr fontId="1"/>
  </si>
  <si>
    <t>管網あり</t>
    <rPh sb="0" eb="1">
      <t>カン</t>
    </rPh>
    <rPh sb="1" eb="2">
      <t>モウ</t>
    </rPh>
    <phoneticPr fontId="1"/>
  </si>
  <si>
    <t>管網なし(片送り管)</t>
    <rPh sb="0" eb="1">
      <t>カン</t>
    </rPh>
    <rPh sb="1" eb="2">
      <t>モウ</t>
    </rPh>
    <rPh sb="5" eb="6">
      <t>カタ</t>
    </rPh>
    <rPh sb="6" eb="7">
      <t>オク</t>
    </rPh>
    <rPh sb="8" eb="9">
      <t>カン</t>
    </rPh>
    <phoneticPr fontId="1"/>
  </si>
  <si>
    <t>有り</t>
    <rPh sb="0" eb="1">
      <t>ア</t>
    </rPh>
    <phoneticPr fontId="1"/>
  </si>
  <si>
    <t>無し（給水装置）</t>
    <rPh sb="0" eb="1">
      <t>ナ</t>
    </rPh>
    <rPh sb="3" eb="7">
      <t>キュウスイソウチ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</si>
  <si>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</si>
  <si>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</si>
  <si>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配水管
・
給水管</t>
    <rPh sb="0" eb="3">
      <t>ハイスイカン</t>
    </rPh>
    <rPh sb="6" eb="9">
      <t>キュウスイカン</t>
    </rPh>
    <phoneticPr fontId="1"/>
  </si>
  <si>
    <t>計画戸数</t>
    <rPh sb="0" eb="2">
      <t>ケイカク</t>
    </rPh>
    <rPh sb="2" eb="4">
      <t>コスウ</t>
    </rPh>
    <phoneticPr fontId="1"/>
  </si>
  <si>
    <t>申請者名</t>
    <rPh sb="0" eb="3">
      <t>シンセイシャ</t>
    </rPh>
    <rPh sb="3" eb="4">
      <t>メイ</t>
    </rPh>
    <phoneticPr fontId="1"/>
  </si>
  <si>
    <t>申請者住所</t>
    <rPh sb="0" eb="3">
      <t>シンセイシャ</t>
    </rPh>
    <rPh sb="3" eb="5">
      <t>ジュウショ</t>
    </rPh>
    <phoneticPr fontId="1"/>
  </si>
  <si>
    <t>箇所</t>
    <rPh sb="0" eb="2">
      <t>カショ</t>
    </rPh>
    <phoneticPr fontId="1"/>
  </si>
  <si>
    <r>
      <t xml:space="preserve">本管水圧
</t>
    </r>
    <r>
      <rPr>
        <sz val="6"/>
        <color theme="1"/>
        <rFont val="ＭＳ 明朝"/>
        <family val="1"/>
        <charset val="128"/>
      </rPr>
      <t>（水道局で記入）</t>
    </r>
    <rPh sb="0" eb="2">
      <t>ホンカン</t>
    </rPh>
    <rPh sb="2" eb="4">
      <t>スイアツ</t>
    </rPh>
    <rPh sb="6" eb="9">
      <t>スイドウキョク</t>
    </rPh>
    <rPh sb="10" eb="12">
      <t>キニュウ</t>
    </rPh>
    <phoneticPr fontId="1"/>
  </si>
  <si>
    <r>
      <t xml:space="preserve">管網状況
</t>
    </r>
    <r>
      <rPr>
        <sz val="6"/>
        <color theme="1"/>
        <rFont val="ＭＳ 明朝"/>
        <family val="1"/>
        <charset val="128"/>
      </rPr>
      <t>（水道局で記入）</t>
    </r>
    <rPh sb="0" eb="4">
      <t>カンモウジョウキョウ</t>
    </rPh>
    <rPh sb="6" eb="9">
      <t>スイドウキョク</t>
    </rPh>
    <rPh sb="10" eb="12">
      <t>キニュウ</t>
    </rPh>
    <phoneticPr fontId="1"/>
  </si>
  <si>
    <r>
      <t xml:space="preserve">
仕切弁類
</t>
    </r>
    <r>
      <rPr>
        <sz val="6"/>
        <color theme="1"/>
        <rFont val="ＭＳ 明朝"/>
        <family val="1"/>
        <charset val="128"/>
      </rPr>
      <t>（弁室含む）</t>
    </r>
    <rPh sb="1" eb="4">
      <t>シキリベン</t>
    </rPh>
    <rPh sb="4" eb="5">
      <t>ルイ</t>
    </rPh>
    <rPh sb="7" eb="9">
      <t>ベンシツ</t>
    </rPh>
    <rPh sb="9" eb="10">
      <t>フク</t>
    </rPh>
    <phoneticPr fontId="1"/>
  </si>
  <si>
    <t>計画戸数</t>
    <rPh sb="0" eb="2">
      <t>ケイカク</t>
    </rPh>
    <rPh sb="2" eb="4">
      <t>コスウ</t>
    </rPh>
    <phoneticPr fontId="12"/>
  </si>
  <si>
    <t>PEP</t>
    <phoneticPr fontId="1"/>
  </si>
  <si>
    <t>（配水管口径）</t>
    <rPh sb="1" eb="4">
      <t>ハイスイカン</t>
    </rPh>
    <rPh sb="4" eb="6">
      <t>コウケイ</t>
    </rPh>
    <phoneticPr fontId="1"/>
  </si>
  <si>
    <t>（引込管口径）</t>
    <rPh sb="1" eb="4">
      <t>ヒキコミカン</t>
    </rPh>
    <rPh sb="4" eb="6">
      <t>コウケイ</t>
    </rPh>
    <phoneticPr fontId="1"/>
  </si>
  <si>
    <t>鋳鉄製仕切弁（φ50以上）</t>
    <rPh sb="0" eb="3">
      <t>チュウテツセイ</t>
    </rPh>
    <rPh sb="3" eb="6">
      <t>シキリベン</t>
    </rPh>
    <rPh sb="10" eb="12">
      <t>イジョウ</t>
    </rPh>
    <phoneticPr fontId="1"/>
  </si>
  <si>
    <t>-</t>
    <phoneticPr fontId="1"/>
  </si>
  <si>
    <t>管網状況</t>
    <rPh sb="0" eb="4">
      <t>カンモウジョウキョウ</t>
    </rPh>
    <phoneticPr fontId="1"/>
  </si>
  <si>
    <t>（管網状況）</t>
    <rPh sb="1" eb="5">
      <t>カンモウジョウキョウ</t>
    </rPh>
    <phoneticPr fontId="1"/>
  </si>
  <si>
    <t>管網あり</t>
    <rPh sb="0" eb="2">
      <t>カンモウ</t>
    </rPh>
    <phoneticPr fontId="1"/>
  </si>
  <si>
    <t>管網なし</t>
    <rPh sb="0" eb="1">
      <t>カン</t>
    </rPh>
    <rPh sb="1" eb="2">
      <t>モウ</t>
    </rPh>
    <phoneticPr fontId="1"/>
  </si>
  <si>
    <t>給水協議</t>
    <rPh sb="0" eb="4">
      <t>キュウスイキョウギ</t>
    </rPh>
    <phoneticPr fontId="1"/>
  </si>
  <si>
    <t>（最小土被りを記入してください。）</t>
    <rPh sb="1" eb="5">
      <t>サイショウドカブ</t>
    </rPh>
    <rPh sb="7" eb="9">
      <t>キニュウ</t>
    </rPh>
    <phoneticPr fontId="1"/>
  </si>
  <si>
    <t>添付資料</t>
    <rPh sb="0" eb="4">
      <t>テンプシリョウ</t>
    </rPh>
    <phoneticPr fontId="12"/>
  </si>
  <si>
    <t>位置図</t>
    <rPh sb="0" eb="3">
      <t>イチズ</t>
    </rPh>
    <phoneticPr fontId="1"/>
  </si>
  <si>
    <t>設計図面</t>
    <rPh sb="0" eb="4">
      <t>セッケイズメン</t>
    </rPh>
    <phoneticPr fontId="1"/>
  </si>
  <si>
    <t>アイソメ図</t>
    <rPh sb="4" eb="5">
      <t>ズ</t>
    </rPh>
    <phoneticPr fontId="1"/>
  </si>
  <si>
    <t>損失水頭計算書</t>
    <rPh sb="0" eb="7">
      <t>ソンシツスイトウケイサンショ</t>
    </rPh>
    <phoneticPr fontId="1"/>
  </si>
  <si>
    <t>造成計画図</t>
    <rPh sb="0" eb="5">
      <t>ゾウセイケイカクズ</t>
    </rPh>
    <phoneticPr fontId="1"/>
  </si>
  <si>
    <t>配管図（１/500）</t>
    <rPh sb="0" eb="3">
      <t>ハイカンズ</t>
    </rPh>
    <phoneticPr fontId="1"/>
  </si>
  <si>
    <t>工事店名</t>
    <rPh sb="0" eb="3">
      <t>コウジテン</t>
    </rPh>
    <rPh sb="3" eb="4">
      <t>メイ</t>
    </rPh>
    <phoneticPr fontId="12"/>
  </si>
  <si>
    <t>付帯条件等①</t>
    <rPh sb="0" eb="4">
      <t>フタイジョウケン</t>
    </rPh>
    <rPh sb="4" eb="5">
      <t>トウ</t>
    </rPh>
    <phoneticPr fontId="12"/>
  </si>
  <si>
    <t>付帯条件等②</t>
    <rPh sb="0" eb="4">
      <t>フタイジョウケン</t>
    </rPh>
    <rPh sb="4" eb="5">
      <t>トウ</t>
    </rPh>
    <phoneticPr fontId="12"/>
  </si>
  <si>
    <t>不断水割T字管</t>
    <phoneticPr fontId="1"/>
  </si>
  <si>
    <t>PEP</t>
    <phoneticPr fontId="1"/>
  </si>
  <si>
    <t>申請書を作成します。黄色の枠内に入力またはプルダウンより選択してください。</t>
    <rPh sb="0" eb="3">
      <t>シンセイショ</t>
    </rPh>
    <rPh sb="4" eb="6">
      <t>サクセイ</t>
    </rPh>
    <rPh sb="10" eb="12">
      <t>キイロ</t>
    </rPh>
    <rPh sb="13" eb="15">
      <t>ワクナイ</t>
    </rPh>
    <rPh sb="16" eb="18">
      <t>ニュウリョク</t>
    </rPh>
    <rPh sb="28" eb="30">
      <t>センタク</t>
    </rPh>
    <phoneticPr fontId="12"/>
  </si>
  <si>
    <t>管工事事前協議番号</t>
    <rPh sb="0" eb="3">
      <t>カンコウジ</t>
    </rPh>
    <rPh sb="3" eb="7">
      <t>ジゼンキョウギ</t>
    </rPh>
    <rPh sb="7" eb="9">
      <t>バンゴウ</t>
    </rPh>
    <phoneticPr fontId="1"/>
  </si>
  <si>
    <t>※事前協議番号を取得し、入力（R○ー○○）</t>
    <rPh sb="1" eb="5">
      <t>ジゼンキョウギ</t>
    </rPh>
    <rPh sb="5" eb="7">
      <t>バンゴウ</t>
    </rPh>
    <rPh sb="8" eb="10">
      <t>シュトク</t>
    </rPh>
    <rPh sb="12" eb="14">
      <t>ニュウリョク</t>
    </rPh>
    <phoneticPr fontId="1"/>
  </si>
  <si>
    <t>・</t>
    <phoneticPr fontId="1"/>
  </si>
  <si>
    <t>※日付形式で入力(例：YYYY/MM/DD)</t>
    <rPh sb="1" eb="3">
      <t>ヒヅケ</t>
    </rPh>
    <rPh sb="3" eb="5">
      <t>ケイシキ</t>
    </rPh>
    <rPh sb="6" eb="8">
      <t>ニュウリョク</t>
    </rPh>
    <rPh sb="9" eb="10">
      <t>レイ</t>
    </rPh>
    <phoneticPr fontId="12"/>
  </si>
  <si>
    <r>
      <t xml:space="preserve">分岐方法
</t>
    </r>
    <r>
      <rPr>
        <sz val="10"/>
        <color theme="1"/>
        <rFont val="Meiryo UI"/>
        <family val="3"/>
        <charset val="128"/>
      </rPr>
      <t>(既設配水管との分岐部)</t>
    </r>
    <rPh sb="0" eb="4">
      <t>ブンキホウホウ</t>
    </rPh>
    <rPh sb="6" eb="7">
      <t>キ</t>
    </rPh>
    <rPh sb="7" eb="8">
      <t>セツ</t>
    </rPh>
    <rPh sb="8" eb="11">
      <t>ハイスイカン</t>
    </rPh>
    <rPh sb="13" eb="16">
      <t>ブンキブ</t>
    </rPh>
    <phoneticPr fontId="12"/>
  </si>
  <si>
    <t>・</t>
    <phoneticPr fontId="1"/>
  </si>
  <si>
    <t>配水池系</t>
    <rPh sb="0" eb="4">
      <t>ハイスイチケイ</t>
    </rPh>
    <phoneticPr fontId="12"/>
  </si>
  <si>
    <t>配水系統</t>
    <rPh sb="0" eb="4">
      <t>ハイスイケイトウ</t>
    </rPh>
    <phoneticPr fontId="12"/>
  </si>
  <si>
    <t>配水池低水位</t>
    <rPh sb="0" eb="3">
      <t>ハイスイチ</t>
    </rPh>
    <rPh sb="3" eb="4">
      <t>テイ</t>
    </rPh>
    <rPh sb="4" eb="6">
      <t>スイイ</t>
    </rPh>
    <phoneticPr fontId="12"/>
  </si>
  <si>
    <t>申請地標高</t>
    <rPh sb="0" eb="3">
      <t>シンセイチ</t>
    </rPh>
    <rPh sb="3" eb="5">
      <t>ヒョウコウ</t>
    </rPh>
    <phoneticPr fontId="12"/>
  </si>
  <si>
    <t>標高差</t>
    <rPh sb="0" eb="3">
      <t>ヒョウコウサ</t>
    </rPh>
    <phoneticPr fontId="12"/>
  </si>
  <si>
    <t>m（自動計算されます）</t>
    <rPh sb="2" eb="6">
      <t>ジドウケイサン</t>
    </rPh>
    <phoneticPr fontId="12"/>
  </si>
  <si>
    <t>配水池情報</t>
    <rPh sb="0" eb="5">
      <t>ハイスイチジョウホウ</t>
    </rPh>
    <phoneticPr fontId="12"/>
  </si>
  <si>
    <t>m</t>
    <phoneticPr fontId="12"/>
  </si>
  <si>
    <t>※管網計算を依頼した場合、その値を記入。</t>
    <rPh sb="1" eb="5">
      <t>カンモウケイサン</t>
    </rPh>
    <rPh sb="6" eb="8">
      <t>イライ</t>
    </rPh>
    <rPh sb="10" eb="12">
      <t>バアイ</t>
    </rPh>
    <rPh sb="15" eb="16">
      <t>アタイ</t>
    </rPh>
    <rPh sb="17" eb="19">
      <t>キニュウ</t>
    </rPh>
    <phoneticPr fontId="1"/>
  </si>
  <si>
    <t>④</t>
    <phoneticPr fontId="12"/>
  </si>
  <si>
    <t>上記の黄色の枠内に入りきらなかった情報、または補足説明したい内容等があれば入力してください。（※自由に記述してください。）</t>
    <rPh sb="0" eb="2">
      <t>ジョウキ</t>
    </rPh>
    <rPh sb="3" eb="5">
      <t>キイロ</t>
    </rPh>
    <rPh sb="6" eb="8">
      <t>ワクナイ</t>
    </rPh>
    <rPh sb="9" eb="10">
      <t>ハイ</t>
    </rPh>
    <rPh sb="17" eb="19">
      <t>ジョウホウ</t>
    </rPh>
    <rPh sb="23" eb="27">
      <t>ホソクセツメイ</t>
    </rPh>
    <rPh sb="30" eb="32">
      <t>ナイヨウ</t>
    </rPh>
    <rPh sb="32" eb="33">
      <t>トウ</t>
    </rPh>
    <rPh sb="37" eb="39">
      <t>ニュウリョク</t>
    </rPh>
    <phoneticPr fontId="12"/>
  </si>
  <si>
    <t>補足説明等</t>
    <rPh sb="0" eb="2">
      <t>ホソク</t>
    </rPh>
    <rPh sb="2" eb="4">
      <t>セツメイ</t>
    </rPh>
    <rPh sb="4" eb="5">
      <t>トウ</t>
    </rPh>
    <phoneticPr fontId="12"/>
  </si>
  <si>
    <t>新設配水管</t>
    <rPh sb="0" eb="2">
      <t>シンセツ</t>
    </rPh>
    <rPh sb="2" eb="4">
      <t>ハイスイ</t>
    </rPh>
    <phoneticPr fontId="1"/>
  </si>
  <si>
    <t>新設配水管</t>
    <rPh sb="0" eb="2">
      <t>シンセツ</t>
    </rPh>
    <rPh sb="2" eb="5">
      <t>ハイスイカン</t>
    </rPh>
    <phoneticPr fontId="12"/>
  </si>
  <si>
    <t>:</t>
    <phoneticPr fontId="1"/>
  </si>
  <si>
    <t>布設場所に国道は含まれない。（国道である場合は、PEPφ50のみ使用可能。）</t>
    <rPh sb="0" eb="4">
      <t>フセツバショ</t>
    </rPh>
    <rPh sb="5" eb="7">
      <t>コクドウ</t>
    </rPh>
    <rPh sb="8" eb="9">
      <t>フク</t>
    </rPh>
    <rPh sb="15" eb="17">
      <t>コクドウ</t>
    </rPh>
    <rPh sb="20" eb="22">
      <t>バアイ</t>
    </rPh>
    <rPh sb="32" eb="36">
      <t>シヨウカノウ</t>
    </rPh>
    <phoneticPr fontId="1"/>
  </si>
  <si>
    <t xml:space="preserve"> ※管径φ50以上にて、PEP管を採用する場合は、事前に以下の事項を確認すること。</t>
    <rPh sb="2" eb="4">
      <t>カンケイ</t>
    </rPh>
    <rPh sb="7" eb="9">
      <t>イジョウ</t>
    </rPh>
    <rPh sb="15" eb="16">
      <t>カン</t>
    </rPh>
    <rPh sb="17" eb="19">
      <t>サイヨウ</t>
    </rPh>
    <rPh sb="21" eb="23">
      <t>バアイ</t>
    </rPh>
    <phoneticPr fontId="1"/>
  </si>
  <si>
    <t>静水圧が 0.75MPa を超えない。</t>
    <phoneticPr fontId="1"/>
  </si>
  <si>
    <t>有機溶剤等の土壌汚染が懸念されない。</t>
    <phoneticPr fontId="1"/>
  </si>
  <si>
    <t>○</t>
    <phoneticPr fontId="1"/>
  </si>
  <si>
    <t>×</t>
    <phoneticPr fontId="1"/>
  </si>
  <si>
    <t>（切取連結を行う場合のみ口径を入力してください。）</t>
    <rPh sb="1" eb="3">
      <t>キリトリ</t>
    </rPh>
    <rPh sb="3" eb="5">
      <t>レンケツ</t>
    </rPh>
    <rPh sb="6" eb="7">
      <t>オコナ</t>
    </rPh>
    <rPh sb="8" eb="10">
      <t>バアイ</t>
    </rPh>
    <rPh sb="12" eb="14">
      <t>コウケイ</t>
    </rPh>
    <rPh sb="15" eb="17">
      <t>ニュウリョク</t>
    </rPh>
    <phoneticPr fontId="1"/>
  </si>
  <si>
    <t>←左側６つの書類を「事前協議申込みフォーム」の「添付書類」にて提出してください。</t>
    <rPh sb="10" eb="12">
      <t>ジゼン</t>
    </rPh>
    <rPh sb="12" eb="14">
      <t>キョウギ</t>
    </rPh>
    <rPh sb="14" eb="16">
      <t>モウシコ</t>
    </rPh>
    <phoneticPr fontId="1"/>
  </si>
  <si>
    <t>kintone「各種事前協議受付アプリ」を利用して、修正箇所を指摘し、修正依頼をかける。</t>
    <rPh sb="8" eb="10">
      <t>カクシュ</t>
    </rPh>
    <rPh sb="10" eb="12">
      <t>ジゼン</t>
    </rPh>
    <rPh sb="12" eb="14">
      <t>キョウギ</t>
    </rPh>
    <rPh sb="14" eb="16">
      <t>ウケツケ</t>
    </rPh>
    <rPh sb="21" eb="23">
      <t>リヨウ</t>
    </rPh>
    <rPh sb="26" eb="28">
      <t>シュウセイ</t>
    </rPh>
    <rPh sb="28" eb="30">
      <t>カショ</t>
    </rPh>
    <rPh sb="31" eb="33">
      <t>シテキ</t>
    </rPh>
    <rPh sb="35" eb="37">
      <t>シュウセイ</t>
    </rPh>
    <rPh sb="37" eb="39">
      <t>イライ</t>
    </rPh>
    <phoneticPr fontId="12"/>
  </si>
  <si>
    <t>入力終了後、「各種事前協議申込みフォーム」で必要事項を入力し、このファイルを添付してください。
（事前協議の回答書を受け取るまでは、ファイルや申請情報は大切に保管してください。）
紙で申し込む場合は、事前協議書シートを出力し、各種添付書類を準備したうえで、窓口にて申込みください。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</si>
</sst>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5"/>
      <color theme="1"/>
      <name val="HGS創英角ｺﾞｼｯｸUB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Meiryo UI"/>
      <family val="3"/>
      <charset val="128"/>
    </font>
    <font>
      <sz val="6"/>
      <color theme="1"/>
      <name val="ＭＳ 明朝"/>
      <family val="1"/>
      <charset val="128"/>
    </font>
    <font>
      <sz val="11"/>
      <name val="Meiryo UI"/>
      <family val="3"/>
      <charset val="128"/>
    </font>
    <font>
      <sz val="8"/>
      <color rgb="FF00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double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354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6" xfId="0" applyFont="1" applyBorder="1" applyAlignment="1">
      <alignment horizontal="centerContinuous" vertical="top"/>
    </xf>
    <xf numFmtId="0" fontId="2" fillId="0" borderId="5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horizontal="centerContinuous" vertical="top"/>
    </xf>
    <xf numFmtId="0" fontId="7" fillId="0" borderId="8" xfId="0" applyFont="1" applyBorder="1" applyAlignment="1">
      <alignment horizontal="centerContinuous" vertical="center" wrapText="1"/>
    </xf>
    <xf numFmtId="0" fontId="7" fillId="0" borderId="7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top"/>
    </xf>
    <xf numFmtId="0" fontId="2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13" fillId="0" borderId="0" xfId="1" applyFont="1" applyBorder="1" applyAlignment="1" applyProtection="1">
      <alignment vertical="center"/>
      <protection hidden="1"/>
    </xf>
    <xf numFmtId="0" fontId="10" fillId="0" borderId="0" xfId="1" applyFont="1" applyProtection="1">
      <alignment vertical="center"/>
    </xf>
    <xf numFmtId="0" fontId="11" fillId="5" borderId="36" xfId="1" applyFont="1" applyFill="1" applyBorder="1" applyProtection="1">
      <alignment vertical="center"/>
    </xf>
    <xf numFmtId="0" fontId="10" fillId="5" borderId="37" xfId="1" applyFont="1" applyFill="1" applyBorder="1" applyProtection="1">
      <alignment vertical="center"/>
    </xf>
    <xf numFmtId="0" fontId="10" fillId="5" borderId="38" xfId="1" applyFont="1" applyFill="1" applyBorder="1" applyProtection="1">
      <alignment vertical="center"/>
    </xf>
    <xf numFmtId="0" fontId="10" fillId="0" borderId="39" xfId="1" applyFont="1" applyBorder="1" applyProtection="1">
      <alignment vertical="center"/>
    </xf>
    <xf numFmtId="0" fontId="10" fillId="0" borderId="0" xfId="1" applyFont="1" applyBorder="1" applyProtection="1">
      <alignment vertical="center"/>
    </xf>
    <xf numFmtId="0" fontId="10" fillId="0" borderId="40" xfId="1" applyFont="1" applyBorder="1" applyProtection="1">
      <alignment vertical="center"/>
    </xf>
    <xf numFmtId="0" fontId="10" fillId="0" borderId="41" xfId="1" applyFont="1" applyBorder="1" applyProtection="1">
      <alignment vertical="center"/>
    </xf>
    <xf numFmtId="0" fontId="10" fillId="0" borderId="0" xfId="1" applyFont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vertical="center"/>
    </xf>
    <xf numFmtId="0" fontId="10" fillId="6" borderId="0" xfId="1" applyFont="1" applyFill="1" applyBorder="1" applyProtection="1">
      <alignment vertical="center"/>
    </xf>
    <xf numFmtId="0" fontId="10" fillId="0" borderId="59" xfId="1" applyFont="1" applyBorder="1" applyProtection="1">
      <alignment vertical="center"/>
    </xf>
    <xf numFmtId="0" fontId="10" fillId="0" borderId="31" xfId="1" applyFont="1" applyBorder="1" applyProtection="1">
      <alignment vertical="center"/>
    </xf>
    <xf numFmtId="0" fontId="10" fillId="0" borderId="60" xfId="1" applyFont="1" applyBorder="1" applyProtection="1">
      <alignment vertical="center"/>
    </xf>
    <xf numFmtId="0" fontId="10" fillId="0" borderId="45" xfId="1" applyFont="1" applyBorder="1" applyProtection="1">
      <alignment vertical="center"/>
    </xf>
    <xf numFmtId="0" fontId="10" fillId="0" borderId="46" xfId="1" applyFont="1" applyBorder="1" applyProtection="1">
      <alignment vertical="center"/>
    </xf>
    <xf numFmtId="0" fontId="10" fillId="0" borderId="47" xfId="1" applyFont="1" applyBorder="1" applyProtection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10" fillId="0" borderId="0" xfId="1" applyFont="1" applyBorder="1" applyAlignment="1" applyProtection="1">
      <alignment vertical="center"/>
      <protection hidden="1"/>
    </xf>
    <xf numFmtId="0" fontId="4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Continuous" vertical="center"/>
    </xf>
    <xf numFmtId="0" fontId="5" fillId="0" borderId="24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5" fillId="0" borderId="72" xfId="0" applyFont="1" applyBorder="1" applyAlignment="1">
      <alignment horizontal="centerContinuous" vertical="center"/>
    </xf>
    <xf numFmtId="0" fontId="2" fillId="0" borderId="73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74" xfId="0" applyFont="1" applyBorder="1" applyAlignment="1">
      <alignment horizontal="left" vertical="center"/>
    </xf>
    <xf numFmtId="0" fontId="2" fillId="0" borderId="33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10" fillId="0" borderId="0" xfId="1" applyFont="1" applyFill="1" applyBorder="1" applyAlignment="1" applyProtection="1">
      <alignment horizontal="center" vertical="center"/>
    </xf>
    <xf numFmtId="0" fontId="16" fillId="0" borderId="0" xfId="1" applyFont="1" applyAlignment="1">
      <alignment horizontal="left" vertical="center"/>
    </xf>
    <xf numFmtId="0" fontId="10" fillId="4" borderId="77" xfId="1" applyFont="1" applyFill="1" applyBorder="1" applyAlignment="1" applyProtection="1">
      <alignment horizontal="center" vertical="center"/>
    </xf>
    <xf numFmtId="0" fontId="10" fillId="0" borderId="57" xfId="1" applyFont="1" applyBorder="1" applyProtection="1">
      <alignment vertical="center"/>
    </xf>
    <xf numFmtId="0" fontId="10" fillId="0" borderId="3" xfId="1" applyFont="1" applyBorder="1" applyProtection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Protection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5" fillId="0" borderId="80" xfId="0" applyFont="1" applyBorder="1" applyAlignment="1">
      <alignment vertical="center"/>
    </xf>
    <xf numFmtId="0" fontId="10" fillId="0" borderId="40" xfId="0" applyFont="1" applyBorder="1" applyAlignment="1" applyProtection="1">
      <alignment vertical="center"/>
      <protection hidden="1"/>
    </xf>
    <xf numFmtId="0" fontId="10" fillId="0" borderId="41" xfId="0" applyFont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62" xfId="1" applyFont="1" applyFill="1" applyBorder="1" applyAlignment="1" applyProtection="1">
      <alignment horizontal="center" vertical="center"/>
    </xf>
    <xf numFmtId="0" fontId="10" fillId="0" borderId="64" xfId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center" vertical="center"/>
    </xf>
    <xf numFmtId="0" fontId="11" fillId="2" borderId="36" xfId="1" applyFont="1" applyFill="1" applyBorder="1" applyProtection="1">
      <alignment vertical="center"/>
    </xf>
    <xf numFmtId="0" fontId="10" fillId="2" borderId="37" xfId="1" applyFont="1" applyFill="1" applyBorder="1" applyProtection="1">
      <alignment vertical="center"/>
    </xf>
    <xf numFmtId="0" fontId="10" fillId="2" borderId="38" xfId="1" applyFont="1" applyFill="1" applyBorder="1" applyProtection="1">
      <alignment vertical="center"/>
    </xf>
    <xf numFmtId="14" fontId="10" fillId="0" borderId="0" xfId="1" applyNumberFormat="1" applyFont="1" applyFill="1" applyBorder="1" applyProtection="1">
      <alignment vertical="center"/>
    </xf>
    <xf numFmtId="0" fontId="10" fillId="0" borderId="0" xfId="1" applyFont="1" applyFill="1" applyBorder="1" applyAlignment="1" applyProtection="1">
      <alignment horizontal="left" vertical="center"/>
    </xf>
    <xf numFmtId="0" fontId="13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0" fontId="19" fillId="0" borderId="0" xfId="1" applyFont="1" applyBorder="1" applyAlignment="1" applyProtection="1">
      <alignment vertical="center"/>
    </xf>
    <xf numFmtId="0" fontId="10" fillId="4" borderId="66" xfId="1" applyFont="1" applyFill="1" applyBorder="1" applyAlignment="1" applyProtection="1">
      <alignment horizontal="center" vertical="center"/>
    </xf>
    <xf numFmtId="0" fontId="17" fillId="0" borderId="0" xfId="1" applyFont="1" applyBorder="1" applyProtection="1">
      <alignment vertical="center"/>
    </xf>
    <xf numFmtId="0" fontId="10" fillId="0" borderId="0" xfId="1" applyFont="1" applyBorder="1" applyAlignment="1" applyProtection="1">
      <alignment horizontal="left" vertical="center"/>
    </xf>
    <xf numFmtId="0" fontId="10" fillId="0" borderId="31" xfId="1" applyFont="1" applyFill="1" applyBorder="1" applyAlignment="1" applyProtection="1">
      <alignment vertical="center"/>
    </xf>
    <xf numFmtId="0" fontId="10" fillId="0" borderId="46" xfId="1" applyFont="1" applyFill="1" applyBorder="1" applyAlignment="1" applyProtection="1">
      <alignment vertical="center" shrinkToFit="1"/>
    </xf>
    <xf numFmtId="0" fontId="10" fillId="0" borderId="0" xfId="1" applyFont="1" applyFill="1" applyBorder="1" applyAlignment="1" applyProtection="1">
      <alignment vertical="center" shrinkToFit="1"/>
    </xf>
    <xf numFmtId="0" fontId="5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/>
    </xf>
    <xf numFmtId="0" fontId="6" fillId="0" borderId="71" xfId="0" applyFont="1" applyBorder="1" applyAlignment="1">
      <alignment vertical="center"/>
    </xf>
    <xf numFmtId="0" fontId="10" fillId="0" borderId="81" xfId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6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4" borderId="39" xfId="1" applyFont="1" applyFill="1" applyBorder="1" applyAlignment="1" applyProtection="1">
      <alignment horizontal="center" vertical="center"/>
      <protection locked="0"/>
    </xf>
    <xf numFmtId="0" fontId="10" fillId="4" borderId="49" xfId="1" applyFont="1" applyFill="1" applyBorder="1" applyAlignment="1" applyProtection="1">
      <alignment horizontal="center" vertical="center"/>
      <protection locked="0"/>
    </xf>
    <xf numFmtId="0" fontId="10" fillId="4" borderId="53" xfId="1" applyFont="1" applyFill="1" applyBorder="1" applyAlignment="1" applyProtection="1">
      <alignment horizontal="center" vertical="center"/>
      <protection locked="0"/>
    </xf>
    <xf numFmtId="0" fontId="10" fillId="4" borderId="55" xfId="1" applyFont="1" applyFill="1" applyBorder="1" applyAlignment="1" applyProtection="1">
      <alignment horizontal="center" vertical="center"/>
      <protection locked="0"/>
    </xf>
    <xf numFmtId="0" fontId="10" fillId="4" borderId="50" xfId="1" applyFont="1" applyFill="1" applyBorder="1" applyAlignment="1" applyProtection="1">
      <alignment horizontal="center" vertical="center"/>
      <protection locked="0"/>
    </xf>
    <xf numFmtId="0" fontId="10" fillId="4" borderId="52" xfId="1" applyFont="1" applyFill="1" applyBorder="1" applyAlignment="1" applyProtection="1">
      <alignment horizontal="center" vertical="center"/>
      <protection locked="0"/>
    </xf>
    <xf numFmtId="0" fontId="10" fillId="4" borderId="42" xfId="1" applyFont="1" applyFill="1" applyBorder="1" applyAlignment="1" applyProtection="1">
      <alignment horizontal="center" vertical="center"/>
      <protection locked="0"/>
    </xf>
    <xf numFmtId="0" fontId="10" fillId="4" borderId="44" xfId="1" applyFont="1" applyFill="1" applyBorder="1" applyAlignment="1" applyProtection="1">
      <alignment horizontal="center" vertical="center"/>
      <protection locked="0"/>
    </xf>
    <xf numFmtId="0" fontId="10" fillId="4" borderId="48" xfId="1" applyFont="1" applyFill="1" applyBorder="1" applyAlignment="1" applyProtection="1">
      <alignment horizontal="center" vertical="center"/>
      <protection locked="0"/>
    </xf>
    <xf numFmtId="0" fontId="10" fillId="4" borderId="45" xfId="1" applyFont="1" applyFill="1" applyBorder="1" applyAlignment="1" applyProtection="1">
      <alignment horizontal="center" vertical="center"/>
      <protection locked="0"/>
    </xf>
    <xf numFmtId="0" fontId="10" fillId="4" borderId="46" xfId="1" applyFont="1" applyFill="1" applyBorder="1" applyAlignment="1" applyProtection="1">
      <alignment horizontal="center" vertical="center"/>
      <protection locked="0"/>
    </xf>
    <xf numFmtId="0" fontId="10" fillId="4" borderId="47" xfId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 applyProtection="1">
      <alignment horizontal="center" vertical="center"/>
    </xf>
    <xf numFmtId="0" fontId="10" fillId="3" borderId="56" xfId="1" applyFont="1" applyFill="1" applyBorder="1" applyAlignment="1" applyProtection="1">
      <alignment horizontal="center" vertical="center"/>
    </xf>
    <xf numFmtId="0" fontId="10" fillId="3" borderId="57" xfId="1" applyFont="1" applyFill="1" applyBorder="1" applyAlignment="1" applyProtection="1">
      <alignment horizontal="center" vertical="center"/>
    </xf>
    <xf numFmtId="0" fontId="10" fillId="3" borderId="58" xfId="1" applyFont="1" applyFill="1" applyBorder="1" applyAlignment="1" applyProtection="1">
      <alignment horizontal="center" vertical="center"/>
    </xf>
    <xf numFmtId="0" fontId="10" fillId="4" borderId="36" xfId="1" applyFont="1" applyFill="1" applyBorder="1" applyAlignment="1" applyProtection="1">
      <alignment horizontal="center" vertical="center"/>
      <protection locked="0"/>
    </xf>
    <xf numFmtId="0" fontId="10" fillId="4" borderId="37" xfId="1" applyFont="1" applyFill="1" applyBorder="1" applyAlignment="1" applyProtection="1">
      <alignment horizontal="center" vertical="center"/>
      <protection locked="0"/>
    </xf>
    <xf numFmtId="0" fontId="10" fillId="4" borderId="38" xfId="1" applyFont="1" applyFill="1" applyBorder="1" applyAlignment="1" applyProtection="1">
      <alignment horizontal="center" vertical="center"/>
      <protection locked="0"/>
    </xf>
    <xf numFmtId="0" fontId="10" fillId="3" borderId="30" xfId="1" applyFont="1" applyFill="1" applyBorder="1" applyAlignment="1" applyProtection="1">
      <alignment horizontal="center" vertical="center"/>
    </xf>
    <xf numFmtId="0" fontId="10" fillId="3" borderId="31" xfId="1" applyFont="1" applyFill="1" applyBorder="1" applyAlignment="1" applyProtection="1">
      <alignment horizontal="center" vertical="center"/>
    </xf>
    <xf numFmtId="0" fontId="10" fillId="3" borderId="32" xfId="1" applyFont="1" applyFill="1" applyBorder="1" applyAlignment="1" applyProtection="1">
      <alignment horizontal="center" vertical="center"/>
    </xf>
    <xf numFmtId="0" fontId="10" fillId="3" borderId="26" xfId="1" applyFont="1" applyFill="1" applyBorder="1" applyAlignment="1" applyProtection="1">
      <alignment horizontal="center" vertical="center"/>
    </xf>
    <xf numFmtId="0" fontId="10" fillId="3" borderId="27" xfId="1" applyFont="1" applyFill="1" applyBorder="1" applyAlignment="1" applyProtection="1">
      <alignment horizontal="center" vertical="center"/>
    </xf>
    <xf numFmtId="0" fontId="10" fillId="3" borderId="29" xfId="1" applyFont="1" applyFill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horizontal="right" vertical="center"/>
    </xf>
    <xf numFmtId="0" fontId="10" fillId="0" borderId="0" xfId="1" applyFont="1" applyBorder="1" applyAlignment="1" applyProtection="1">
      <alignment horizontal="right" vertical="center"/>
    </xf>
    <xf numFmtId="0" fontId="13" fillId="3" borderId="39" xfId="1" applyFont="1" applyFill="1" applyBorder="1" applyAlignment="1" applyProtection="1">
      <alignment horizontal="center" vertical="center" wrapText="1"/>
    </xf>
    <xf numFmtId="0" fontId="13" fillId="3" borderId="48" xfId="1" applyFont="1" applyFill="1" applyBorder="1" applyAlignment="1" applyProtection="1">
      <alignment horizontal="center" vertical="center" wrapText="1"/>
    </xf>
    <xf numFmtId="0" fontId="13" fillId="3" borderId="49" xfId="1" applyFont="1" applyFill="1" applyBorder="1" applyAlignment="1" applyProtection="1">
      <alignment horizontal="center" vertical="center" wrapText="1"/>
    </xf>
    <xf numFmtId="0" fontId="13" fillId="3" borderId="41" xfId="1" applyFont="1" applyFill="1" applyBorder="1" applyAlignment="1" applyProtection="1">
      <alignment horizontal="center" vertical="center" wrapText="1"/>
    </xf>
    <xf numFmtId="0" fontId="13" fillId="3" borderId="0" xfId="1" applyFont="1" applyFill="1" applyBorder="1" applyAlignment="1" applyProtection="1">
      <alignment horizontal="center" vertical="center" wrapText="1"/>
    </xf>
    <xf numFmtId="0" fontId="13" fillId="3" borderId="40" xfId="1" applyFont="1" applyFill="1" applyBorder="1" applyAlignment="1" applyProtection="1">
      <alignment horizontal="center" vertical="center" wrapText="1"/>
    </xf>
    <xf numFmtId="0" fontId="13" fillId="3" borderId="45" xfId="1" applyFont="1" applyFill="1" applyBorder="1" applyAlignment="1" applyProtection="1">
      <alignment horizontal="center" vertical="center" wrapText="1"/>
    </xf>
    <xf numFmtId="0" fontId="13" fillId="3" borderId="46" xfId="1" applyFont="1" applyFill="1" applyBorder="1" applyAlignment="1" applyProtection="1">
      <alignment horizontal="center" vertical="center" wrapText="1"/>
    </xf>
    <xf numFmtId="0" fontId="13" fillId="3" borderId="47" xfId="1" applyFont="1" applyFill="1" applyBorder="1" applyAlignment="1" applyProtection="1">
      <alignment horizontal="center" vertical="center" wrapText="1"/>
    </xf>
    <xf numFmtId="0" fontId="10" fillId="0" borderId="61" xfId="1" applyFont="1" applyFill="1" applyBorder="1" applyAlignment="1" applyProtection="1">
      <alignment horizontal="center" vertical="center"/>
    </xf>
    <xf numFmtId="0" fontId="10" fillId="0" borderId="62" xfId="1" applyFont="1" applyFill="1" applyBorder="1" applyAlignment="1" applyProtection="1">
      <alignment horizontal="center" vertical="center"/>
    </xf>
    <xf numFmtId="0" fontId="10" fillId="0" borderId="53" xfId="1" applyFont="1" applyFill="1" applyBorder="1" applyAlignment="1" applyProtection="1">
      <alignment horizontal="center" vertical="center"/>
    </xf>
    <xf numFmtId="0" fontId="10" fillId="0" borderId="79" xfId="1" applyFont="1" applyFill="1" applyBorder="1" applyAlignment="1" applyProtection="1">
      <alignment horizontal="center" vertical="center"/>
    </xf>
    <xf numFmtId="0" fontId="10" fillId="4" borderId="78" xfId="1" applyFont="1" applyFill="1" applyBorder="1" applyAlignment="1" applyProtection="1">
      <alignment horizontal="center" vertical="center"/>
      <protection locked="0"/>
    </xf>
    <xf numFmtId="0" fontId="10" fillId="0" borderId="63" xfId="1" applyFont="1" applyFill="1" applyBorder="1" applyAlignment="1" applyProtection="1">
      <alignment horizontal="center" vertical="center"/>
    </xf>
    <xf numFmtId="0" fontId="10" fillId="0" borderId="64" xfId="1" applyFont="1" applyFill="1" applyBorder="1" applyAlignment="1" applyProtection="1">
      <alignment horizontal="center" vertical="center"/>
    </xf>
    <xf numFmtId="0" fontId="10" fillId="0" borderId="65" xfId="1" applyFont="1" applyFill="1" applyBorder="1" applyAlignment="1" applyProtection="1">
      <alignment horizontal="center" vertical="center"/>
    </xf>
    <xf numFmtId="0" fontId="10" fillId="4" borderId="66" xfId="1" applyFont="1" applyFill="1" applyBorder="1" applyAlignment="1" applyProtection="1">
      <alignment horizontal="center" vertical="center"/>
      <protection locked="0"/>
    </xf>
    <xf numFmtId="0" fontId="10" fillId="4" borderId="67" xfId="1" applyFont="1" applyFill="1" applyBorder="1" applyAlignment="1" applyProtection="1">
      <alignment horizontal="center" vertical="center"/>
      <protection locked="0"/>
    </xf>
    <xf numFmtId="0" fontId="10" fillId="3" borderId="30" xfId="1" applyFont="1" applyFill="1" applyBorder="1" applyAlignment="1" applyProtection="1">
      <alignment horizontal="center" vertical="center" wrapText="1" shrinkToFit="1"/>
    </xf>
    <xf numFmtId="0" fontId="10" fillId="3" borderId="31" xfId="1" applyFont="1" applyFill="1" applyBorder="1" applyAlignment="1" applyProtection="1">
      <alignment horizontal="center" vertical="center" shrinkToFit="1"/>
    </xf>
    <xf numFmtId="0" fontId="10" fillId="3" borderId="32" xfId="1" applyFont="1" applyFill="1" applyBorder="1" applyAlignment="1" applyProtection="1">
      <alignment horizontal="center" vertical="center" shrinkToFit="1"/>
    </xf>
    <xf numFmtId="0" fontId="10" fillId="3" borderId="3" xfId="1" applyFont="1" applyFill="1" applyBorder="1" applyAlignment="1" applyProtection="1">
      <alignment horizontal="center" vertical="center" shrinkToFit="1"/>
    </xf>
    <xf numFmtId="0" fontId="10" fillId="3" borderId="0" xfId="1" applyFont="1" applyFill="1" applyBorder="1" applyAlignment="1" applyProtection="1">
      <alignment horizontal="center" vertical="center" shrinkToFit="1"/>
    </xf>
    <xf numFmtId="0" fontId="10" fillId="3" borderId="33" xfId="1" applyFont="1" applyFill="1" applyBorder="1" applyAlignment="1" applyProtection="1">
      <alignment horizontal="center" vertical="center" shrinkToFit="1"/>
    </xf>
    <xf numFmtId="0" fontId="10" fillId="3" borderId="26" xfId="1" applyFont="1" applyFill="1" applyBorder="1" applyAlignment="1" applyProtection="1">
      <alignment horizontal="center" vertical="center" shrinkToFit="1"/>
    </xf>
    <xf numFmtId="0" fontId="10" fillId="3" borderId="27" xfId="1" applyFont="1" applyFill="1" applyBorder="1" applyAlignment="1" applyProtection="1">
      <alignment horizontal="center" vertical="center" shrinkToFit="1"/>
    </xf>
    <xf numFmtId="0" fontId="10" fillId="3" borderId="29" xfId="1" applyFont="1" applyFill="1" applyBorder="1" applyAlignment="1" applyProtection="1">
      <alignment horizontal="center" vertical="center" shrinkToFit="1"/>
    </xf>
    <xf numFmtId="0" fontId="10" fillId="3" borderId="30" xfId="1" applyFont="1" applyFill="1" applyBorder="1" applyAlignment="1" applyProtection="1">
      <alignment horizontal="center" vertical="center" shrinkToFit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10" fillId="3" borderId="26" xfId="0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 applyProtection="1">
      <alignment horizontal="center" vertical="center"/>
      <protection hidden="1"/>
    </xf>
    <xf numFmtId="0" fontId="10" fillId="0" borderId="39" xfId="0" applyFont="1" applyFill="1" applyBorder="1" applyAlignment="1" applyProtection="1">
      <alignment horizontal="center" vertical="center"/>
      <protection locked="0" hidden="1"/>
    </xf>
    <xf numFmtId="0" fontId="10" fillId="0" borderId="48" xfId="0" applyFont="1" applyFill="1" applyBorder="1" applyAlignment="1" applyProtection="1">
      <alignment horizontal="center" vertical="center"/>
      <protection locked="0" hidden="1"/>
    </xf>
    <xf numFmtId="0" fontId="10" fillId="0" borderId="49" xfId="0" applyFont="1" applyFill="1" applyBorder="1" applyAlignment="1" applyProtection="1">
      <alignment horizontal="center" vertical="center"/>
      <protection locked="0" hidden="1"/>
    </xf>
    <xf numFmtId="0" fontId="10" fillId="0" borderId="41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 applyProtection="1">
      <alignment horizontal="center" vertical="center"/>
      <protection locked="0" hidden="1"/>
    </xf>
    <xf numFmtId="0" fontId="10" fillId="0" borderId="40" xfId="0" applyFont="1" applyFill="1" applyBorder="1" applyAlignment="1" applyProtection="1">
      <alignment horizontal="center" vertical="center"/>
      <protection locked="0" hidden="1"/>
    </xf>
    <xf numFmtId="0" fontId="10" fillId="0" borderId="45" xfId="0" applyFont="1" applyFill="1" applyBorder="1" applyAlignment="1" applyProtection="1">
      <alignment horizontal="center" vertical="center"/>
      <protection locked="0" hidden="1"/>
    </xf>
    <xf numFmtId="0" fontId="10" fillId="0" borderId="46" xfId="0" applyFont="1" applyFill="1" applyBorder="1" applyAlignment="1" applyProtection="1">
      <alignment horizontal="center" vertical="center"/>
      <protection locked="0" hidden="1"/>
    </xf>
    <xf numFmtId="0" fontId="10" fillId="0" borderId="47" xfId="0" applyFont="1" applyFill="1" applyBorder="1" applyAlignment="1" applyProtection="1">
      <alignment horizontal="center" vertical="center"/>
      <protection locked="0" hidden="1"/>
    </xf>
    <xf numFmtId="0" fontId="13" fillId="0" borderId="0" xfId="1" applyFont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3" borderId="0" xfId="1" applyFont="1" applyFill="1" applyBorder="1" applyAlignment="1" applyProtection="1">
      <alignment horizontal="center" vertical="center"/>
    </xf>
    <xf numFmtId="0" fontId="10" fillId="3" borderId="33" xfId="1" applyFont="1" applyFill="1" applyBorder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40" xfId="1" applyFont="1" applyBorder="1" applyAlignment="1" applyProtection="1">
      <alignment horizontal="center" vertical="center"/>
    </xf>
    <xf numFmtId="57" fontId="10" fillId="4" borderId="36" xfId="1" applyNumberFormat="1" applyFont="1" applyFill="1" applyBorder="1" applyAlignment="1" applyProtection="1">
      <alignment horizontal="center" vertical="center"/>
      <protection locked="0"/>
    </xf>
    <xf numFmtId="0" fontId="10" fillId="4" borderId="43" xfId="1" applyFont="1" applyFill="1" applyBorder="1" applyAlignment="1" applyProtection="1">
      <alignment horizontal="center" vertical="center"/>
      <protection locked="0"/>
    </xf>
    <xf numFmtId="0" fontId="10" fillId="4" borderId="54" xfId="1" applyFont="1" applyFill="1" applyBorder="1" applyAlignment="1" applyProtection="1">
      <alignment horizontal="center" vertical="center"/>
      <protection locked="0"/>
    </xf>
    <xf numFmtId="0" fontId="10" fillId="4" borderId="51" xfId="1" applyFont="1" applyFill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/>
    </xf>
    <xf numFmtId="57" fontId="10" fillId="4" borderId="37" xfId="1" applyNumberFormat="1" applyFont="1" applyFill="1" applyBorder="1" applyAlignment="1" applyProtection="1">
      <alignment horizontal="center" vertical="center"/>
      <protection locked="0"/>
    </xf>
    <xf numFmtId="57" fontId="10" fillId="4" borderId="38" xfId="1" applyNumberFormat="1" applyFont="1" applyFill="1" applyBorder="1" applyAlignment="1" applyProtection="1">
      <alignment horizontal="center" vertical="center"/>
      <protection locked="0"/>
    </xf>
    <xf numFmtId="57" fontId="10" fillId="4" borderId="42" xfId="1" applyNumberFormat="1" applyFont="1" applyFill="1" applyBorder="1" applyAlignment="1" applyProtection="1">
      <alignment horizontal="center" vertical="center"/>
      <protection locked="0"/>
    </xf>
    <xf numFmtId="57" fontId="10" fillId="4" borderId="43" xfId="1" applyNumberFormat="1" applyFont="1" applyFill="1" applyBorder="1" applyAlignment="1" applyProtection="1">
      <alignment horizontal="center" vertical="center"/>
      <protection locked="0"/>
    </xf>
    <xf numFmtId="57" fontId="10" fillId="4" borderId="44" xfId="1" applyNumberFormat="1" applyFont="1" applyFill="1" applyBorder="1" applyAlignment="1" applyProtection="1">
      <alignment horizontal="center" vertical="center"/>
      <protection locked="0"/>
    </xf>
    <xf numFmtId="0" fontId="10" fillId="4" borderId="36" xfId="1" applyNumberFormat="1" applyFont="1" applyFill="1" applyBorder="1" applyAlignment="1" applyProtection="1">
      <alignment horizontal="center" vertical="center"/>
      <protection locked="0"/>
    </xf>
    <xf numFmtId="0" fontId="10" fillId="4" borderId="37" xfId="1" applyNumberFormat="1" applyFont="1" applyFill="1" applyBorder="1" applyAlignment="1" applyProtection="1">
      <alignment horizontal="center" vertical="center"/>
      <protection locked="0"/>
    </xf>
    <xf numFmtId="0" fontId="10" fillId="4" borderId="38" xfId="1" applyNumberFormat="1" applyFont="1" applyFill="1" applyBorder="1" applyAlignment="1" applyProtection="1">
      <alignment horizontal="center" vertical="center"/>
      <protection locked="0"/>
    </xf>
    <xf numFmtId="57" fontId="10" fillId="4" borderId="50" xfId="1" applyNumberFormat="1" applyFont="1" applyFill="1" applyBorder="1" applyAlignment="1" applyProtection="1">
      <alignment horizontal="center" vertical="center"/>
      <protection locked="0"/>
    </xf>
    <xf numFmtId="57" fontId="10" fillId="4" borderId="51" xfId="1" applyNumberFormat="1" applyFont="1" applyFill="1" applyBorder="1" applyAlignment="1" applyProtection="1">
      <alignment horizontal="center" vertical="center"/>
      <protection locked="0"/>
    </xf>
    <xf numFmtId="57" fontId="10" fillId="4" borderId="52" xfId="1" applyNumberFormat="1" applyFont="1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7" borderId="36" xfId="0" applyFont="1" applyFill="1" applyBorder="1" applyAlignment="1" applyProtection="1">
      <alignment horizontal="center" vertical="center"/>
    </xf>
    <xf numFmtId="0" fontId="10" fillId="7" borderId="37" xfId="0" applyFont="1" applyFill="1" applyBorder="1" applyAlignment="1" applyProtection="1">
      <alignment horizontal="center" vertical="center"/>
    </xf>
    <xf numFmtId="0" fontId="10" fillId="7" borderId="38" xfId="0" applyFont="1" applyFill="1" applyBorder="1" applyAlignment="1" applyProtection="1">
      <alignment horizontal="center" vertical="center"/>
    </xf>
    <xf numFmtId="0" fontId="10" fillId="3" borderId="30" xfId="1" applyFont="1" applyFill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vertical="center"/>
      <protection locked="0"/>
    </xf>
    <xf numFmtId="0" fontId="10" fillId="4" borderId="36" xfId="1" applyFont="1" applyFill="1" applyBorder="1" applyAlignment="1" applyProtection="1">
      <alignment horizontal="center" vertical="center"/>
    </xf>
    <xf numFmtId="0" fontId="10" fillId="4" borderId="37" xfId="1" applyFont="1" applyFill="1" applyBorder="1" applyAlignment="1" applyProtection="1">
      <alignment horizontal="center" vertical="center"/>
    </xf>
    <xf numFmtId="0" fontId="10" fillId="4" borderId="38" xfId="1" applyFont="1" applyFill="1" applyBorder="1" applyAlignment="1" applyProtection="1">
      <alignment horizontal="center" vertical="center"/>
    </xf>
    <xf numFmtId="0" fontId="10" fillId="4" borderId="39" xfId="0" applyFont="1" applyFill="1" applyBorder="1" applyAlignment="1" applyProtection="1">
      <alignment horizontal="center" vertical="center"/>
      <protection locked="0"/>
    </xf>
    <xf numFmtId="0" fontId="10" fillId="4" borderId="48" xfId="0" applyFont="1" applyFill="1" applyBorder="1" applyAlignment="1" applyProtection="1">
      <alignment horizontal="center" vertical="center"/>
      <protection locked="0"/>
    </xf>
    <xf numFmtId="0" fontId="10" fillId="4" borderId="37" xfId="0" applyFont="1" applyFill="1" applyBorder="1" applyAlignment="1" applyProtection="1">
      <alignment horizontal="center" vertical="center"/>
      <protection locked="0"/>
    </xf>
    <xf numFmtId="0" fontId="10" fillId="4" borderId="38" xfId="0" applyFont="1" applyFill="1" applyBorder="1" applyAlignment="1" applyProtection="1">
      <alignment horizontal="center" vertical="center"/>
      <protection locked="0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0" fontId="10" fillId="4" borderId="54" xfId="0" applyFont="1" applyFill="1" applyBorder="1" applyAlignment="1" applyProtection="1">
      <alignment horizontal="center" vertical="center"/>
      <protection locked="0"/>
    </xf>
    <xf numFmtId="0" fontId="10" fillId="4" borderId="55" xfId="0" applyFont="1" applyFill="1" applyBorder="1" applyAlignment="1" applyProtection="1">
      <alignment horizontal="center" vertical="center"/>
      <protection locked="0"/>
    </xf>
    <xf numFmtId="0" fontId="10" fillId="4" borderId="45" xfId="0" applyFont="1" applyFill="1" applyBorder="1" applyAlignment="1" applyProtection="1">
      <alignment horizontal="center" vertical="center"/>
      <protection locked="0"/>
    </xf>
    <xf numFmtId="0" fontId="10" fillId="4" borderId="46" xfId="0" applyFont="1" applyFill="1" applyBorder="1" applyAlignment="1" applyProtection="1">
      <alignment horizontal="center" vertical="center"/>
      <protection locked="0"/>
    </xf>
    <xf numFmtId="0" fontId="10" fillId="4" borderId="47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2"/>
  <sheetViews>
    <sheetView showGridLines="0" view="pageBreakPreview" topLeftCell="A7" zoomScale="130" zoomScaleNormal="130" zoomScaleSheetLayoutView="130" workbookViewId="0">
      <selection activeCell="V7" sqref="V7"/>
    </sheetView>
  </sheetViews>
  <sheetFormatPr defaultColWidth="5.625" defaultRowHeight="12" customHeight="1" x14ac:dyDescent="0.4"/>
  <cols>
    <col min="1" max="1" width="2" style="1" customWidth="1"/>
    <col min="2" max="2" width="2.625" style="1" customWidth="1"/>
    <col min="3" max="4" width="4.125" style="1" customWidth="1"/>
    <col min="5" max="5" width="0.875" style="1" customWidth="1"/>
    <col min="6" max="11" width="2.25" style="1" customWidth="1"/>
    <col min="12" max="21" width="2" style="1" customWidth="1"/>
    <col min="22" max="25" width="2.25" style="1" customWidth="1"/>
    <col min="26" max="37" width="2.125" style="1" customWidth="1"/>
    <col min="38" max="16384" width="5.625" style="1"/>
  </cols>
  <sheetData>
    <row r="1" spans="1:37" ht="12" customHeight="1" x14ac:dyDescent="0.4">
      <c r="Y1" s="4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5" customHeight="1" x14ac:dyDescent="0.4">
      <c r="X2" s="4"/>
      <c r="Y2" s="14"/>
      <c r="Z2" s="13" t="s">
        <v>36</v>
      </c>
      <c r="AA2" s="10"/>
      <c r="AB2" s="12"/>
      <c r="AC2" s="28"/>
      <c r="AD2" s="44" t="str">
        <f>LEFT(職員入力欄!$J$10,1)&amp;""</f>
        <v/>
      </c>
      <c r="AE2" s="3" t="s">
        <v>33</v>
      </c>
      <c r="AF2" s="8"/>
      <c r="AG2" s="30"/>
      <c r="AH2" s="44" t="str">
        <f>LEFT(職員入力欄!$J$10,1)&amp;""</f>
        <v/>
      </c>
      <c r="AI2" s="3" t="s">
        <v>33</v>
      </c>
      <c r="AK2" s="18"/>
    </row>
    <row r="3" spans="1:37" ht="3" customHeight="1" x14ac:dyDescent="0.4">
      <c r="A3" s="151" t="s">
        <v>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X3" s="4"/>
      <c r="Y3" s="14"/>
      <c r="Z3" s="9"/>
      <c r="AA3" s="5"/>
      <c r="AB3" s="9"/>
      <c r="AC3" s="29"/>
      <c r="AD3" s="4"/>
      <c r="AF3" s="9"/>
      <c r="AG3" s="29"/>
      <c r="AH3" s="4"/>
      <c r="AI3" s="4"/>
      <c r="AK3" s="14"/>
    </row>
    <row r="4" spans="1:37" ht="15" customHeight="1" x14ac:dyDescent="0.4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X4" s="4"/>
      <c r="Y4" s="14"/>
      <c r="Z4" s="21" t="s">
        <v>37</v>
      </c>
      <c r="AA4" s="22"/>
      <c r="AB4" s="23"/>
      <c r="AC4" s="27"/>
      <c r="AD4" s="24"/>
      <c r="AE4" s="25" t="s">
        <v>34</v>
      </c>
      <c r="AF4" s="24"/>
      <c r="AG4" s="31"/>
      <c r="AH4" s="26" t="s">
        <v>35</v>
      </c>
      <c r="AI4" s="22"/>
      <c r="AJ4" s="23"/>
      <c r="AK4" s="27"/>
    </row>
    <row r="5" spans="1:37" ht="12" customHeight="1" x14ac:dyDescent="0.4">
      <c r="X5" s="4"/>
      <c r="Y5" s="14"/>
      <c r="Z5" s="7"/>
      <c r="AA5" s="7"/>
      <c r="AB5" s="7"/>
      <c r="AC5" s="19"/>
      <c r="AD5" s="6"/>
      <c r="AE5" s="6"/>
      <c r="AF5" s="6"/>
      <c r="AG5" s="19"/>
      <c r="AH5" s="6"/>
      <c r="AI5" s="6"/>
      <c r="AJ5" s="6"/>
      <c r="AK5" s="19"/>
    </row>
    <row r="6" spans="1:37" ht="12" customHeight="1" x14ac:dyDescent="0.4">
      <c r="B6" s="2" t="s">
        <v>41</v>
      </c>
      <c r="G6" s="1" t="s">
        <v>29</v>
      </c>
      <c r="H6" s="152" t="str">
        <f>職員入力欄!$J$8&amp;""</f>
        <v/>
      </c>
      <c r="I6" s="152"/>
      <c r="J6" s="152"/>
      <c r="K6" s="126" t="s">
        <v>42</v>
      </c>
      <c r="L6" s="152" t="str">
        <f>職員入力欄!$M$8&amp;""</f>
        <v/>
      </c>
      <c r="M6" s="152"/>
      <c r="N6" s="152"/>
      <c r="O6" s="1" t="s">
        <v>30</v>
      </c>
      <c r="X6" s="4"/>
      <c r="Y6" s="14"/>
      <c r="Z6" s="7"/>
      <c r="AA6" s="7"/>
      <c r="AB6" s="7"/>
      <c r="AC6" s="19"/>
      <c r="AD6" s="6"/>
      <c r="AE6" s="6"/>
      <c r="AF6" s="6"/>
      <c r="AG6" s="19"/>
      <c r="AH6" s="6"/>
      <c r="AI6" s="6"/>
      <c r="AJ6" s="6"/>
      <c r="AK6" s="19"/>
    </row>
    <row r="7" spans="1:37" ht="10.5" customHeight="1" x14ac:dyDescent="0.4">
      <c r="X7" s="4"/>
      <c r="Y7" s="14"/>
      <c r="Z7" s="7"/>
      <c r="AA7" s="7"/>
      <c r="AB7" s="7"/>
      <c r="AC7" s="19"/>
      <c r="AD7" s="6"/>
      <c r="AE7" s="6"/>
      <c r="AF7" s="6"/>
      <c r="AG7" s="19"/>
      <c r="AH7" s="6"/>
      <c r="AI7" s="6"/>
      <c r="AJ7" s="6"/>
      <c r="AK7" s="19"/>
    </row>
    <row r="8" spans="1:37" ht="7.5" customHeight="1" x14ac:dyDescent="0.4">
      <c r="X8" s="4"/>
      <c r="Y8" s="14"/>
      <c r="Z8" s="16"/>
      <c r="AA8" s="17"/>
      <c r="AB8" s="17"/>
      <c r="AC8" s="20"/>
      <c r="AD8" s="17"/>
      <c r="AE8" s="17"/>
      <c r="AF8" s="17"/>
      <c r="AG8" s="20"/>
      <c r="AH8" s="17"/>
      <c r="AI8" s="17"/>
      <c r="AJ8" s="17"/>
      <c r="AK8" s="20"/>
    </row>
    <row r="9" spans="1:37" ht="14.25" customHeight="1" x14ac:dyDescent="0.4">
      <c r="Y9" s="4"/>
      <c r="Z9" s="4"/>
      <c r="AA9" s="4"/>
      <c r="AB9" s="4"/>
    </row>
    <row r="10" spans="1:37" ht="21.95" customHeight="1" x14ac:dyDescent="0.4">
      <c r="A10" s="153" t="s">
        <v>1</v>
      </c>
      <c r="B10" s="154"/>
      <c r="C10" s="154"/>
      <c r="D10" s="154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122"/>
      <c r="P10" s="154" t="str">
        <f>IF(職員入力欄!$J$6&lt;&gt;"",YEAR(職員入力欄!$J$6),"")</f>
        <v/>
      </c>
      <c r="Q10" s="154"/>
      <c r="R10" s="154"/>
      <c r="S10" s="122" t="s">
        <v>11</v>
      </c>
      <c r="T10" s="37"/>
      <c r="U10" s="37"/>
      <c r="V10" s="154" t="str">
        <f>IF(職員入力欄!$J$6&lt;&gt;"",MONTH(職員入力欄!$J$6),"")</f>
        <v/>
      </c>
      <c r="W10" s="154"/>
      <c r="X10" s="122" t="s">
        <v>12</v>
      </c>
      <c r="Y10" s="37"/>
      <c r="Z10" s="37"/>
      <c r="AA10" s="154" t="str">
        <f>IF(職員入力欄!J6&lt;&gt;"",DAY(職員入力欄!$J$6),"")</f>
        <v/>
      </c>
      <c r="AB10" s="154"/>
      <c r="AC10" s="122" t="s">
        <v>13</v>
      </c>
      <c r="AD10" s="37"/>
      <c r="AE10" s="37"/>
      <c r="AF10" s="37"/>
      <c r="AG10" s="37"/>
      <c r="AH10" s="37"/>
      <c r="AI10" s="37"/>
      <c r="AJ10" s="37"/>
      <c r="AK10" s="38"/>
    </row>
    <row r="11" spans="1:37" ht="18" customHeight="1" x14ac:dyDescent="0.4">
      <c r="A11" s="158" t="s">
        <v>38</v>
      </c>
      <c r="B11" s="159"/>
      <c r="C11" s="159"/>
      <c r="D11" s="159"/>
      <c r="E11" s="160" t="s">
        <v>3</v>
      </c>
      <c r="F11" s="161"/>
      <c r="G11" s="161"/>
      <c r="H11" s="161"/>
      <c r="I11" s="161"/>
      <c r="J11" s="161"/>
      <c r="K11" s="162"/>
      <c r="L11" s="166" t="str">
        <f>'工事店入力フォーム '!$N$6&amp;""</f>
        <v/>
      </c>
      <c r="M11" s="166"/>
      <c r="N11" s="166"/>
      <c r="O11" s="166"/>
      <c r="P11" s="166"/>
      <c r="Q11" s="166"/>
      <c r="R11" s="166"/>
      <c r="S11" s="166"/>
      <c r="T11" s="166"/>
      <c r="U11" s="166"/>
      <c r="V11" s="168" t="s">
        <v>129</v>
      </c>
      <c r="W11" s="169"/>
      <c r="X11" s="169"/>
      <c r="Y11" s="169"/>
      <c r="Z11" s="169"/>
      <c r="AA11" s="170"/>
      <c r="AB11" s="171" t="str">
        <f>'工事店入力フォーム '!$N$8&amp;""</f>
        <v/>
      </c>
      <c r="AC11" s="172"/>
      <c r="AD11" s="172"/>
      <c r="AE11" s="172"/>
      <c r="AF11" s="172"/>
      <c r="AG11" s="172"/>
      <c r="AH11" s="172"/>
      <c r="AI11" s="172"/>
      <c r="AJ11" s="172"/>
      <c r="AK11" s="173"/>
    </row>
    <row r="12" spans="1:37" ht="18" customHeight="1" x14ac:dyDescent="0.4">
      <c r="A12" s="158"/>
      <c r="B12" s="159"/>
      <c r="C12" s="159"/>
      <c r="D12" s="159"/>
      <c r="E12" s="163"/>
      <c r="F12" s="164"/>
      <c r="G12" s="164"/>
      <c r="H12" s="164"/>
      <c r="I12" s="164"/>
      <c r="J12" s="164"/>
      <c r="K12" s="165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74" t="s">
        <v>66</v>
      </c>
      <c r="W12" s="156"/>
      <c r="X12" s="156"/>
      <c r="Y12" s="156"/>
      <c r="Z12" s="156"/>
      <c r="AA12" s="175"/>
      <c r="AB12" s="176" t="str">
        <f>IF(('工事店入力フォーム '!$N$7=""),"","("&amp;'工事店入力フォーム '!$N$7&amp;""&amp;")")</f>
        <v/>
      </c>
      <c r="AC12" s="177"/>
      <c r="AD12" s="177"/>
      <c r="AE12" s="177"/>
      <c r="AF12" s="177"/>
      <c r="AG12" s="177"/>
      <c r="AH12" s="177"/>
      <c r="AI12" s="177"/>
      <c r="AJ12" s="177"/>
      <c r="AK12" s="178"/>
    </row>
    <row r="13" spans="1:37" ht="21.95" customHeight="1" x14ac:dyDescent="0.4">
      <c r="A13" s="179" t="s">
        <v>2</v>
      </c>
      <c r="B13" s="172"/>
      <c r="C13" s="172"/>
      <c r="D13" s="172"/>
      <c r="E13" s="180" t="str">
        <f>'工事店入力フォーム '!$L$10&amp;""</f>
        <v/>
      </c>
      <c r="F13" s="172"/>
      <c r="G13" s="172"/>
      <c r="H13" s="172"/>
      <c r="I13" s="172"/>
      <c r="J13" s="172"/>
      <c r="K13" s="85" t="s">
        <v>14</v>
      </c>
      <c r="L13" s="32"/>
      <c r="M13" s="32"/>
      <c r="N13" s="32"/>
      <c r="O13" s="172" t="str">
        <f>'工事店入力フォーム '!$S$10&amp;""</f>
        <v/>
      </c>
      <c r="P13" s="172"/>
      <c r="Q13" s="172"/>
      <c r="R13" s="172"/>
      <c r="S13" s="85" t="s">
        <v>15</v>
      </c>
      <c r="T13" s="32"/>
      <c r="U13" s="32"/>
      <c r="V13" s="32"/>
      <c r="W13" s="172" t="str">
        <f>'工事店入力フォーム '!$X$10&amp;""</f>
        <v/>
      </c>
      <c r="X13" s="172"/>
      <c r="Y13" s="172"/>
      <c r="Z13" s="172"/>
      <c r="AA13" s="172"/>
      <c r="AB13" s="172"/>
      <c r="AC13" s="85" t="s">
        <v>16</v>
      </c>
      <c r="AD13" s="172"/>
      <c r="AE13" s="172"/>
      <c r="AF13" s="172"/>
      <c r="AG13" s="172"/>
      <c r="AH13" s="172"/>
      <c r="AI13" s="172"/>
      <c r="AJ13" s="172"/>
      <c r="AK13" s="173"/>
    </row>
    <row r="14" spans="1:37" ht="21.95" customHeight="1" x14ac:dyDescent="0.4">
      <c r="A14" s="77" t="s">
        <v>138</v>
      </c>
      <c r="B14" s="78"/>
      <c r="C14" s="76"/>
      <c r="D14" s="79"/>
      <c r="E14" s="155" t="str">
        <f>'工事店入力フォーム '!$M$13&amp;""</f>
        <v/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7"/>
    </row>
    <row r="15" spans="1:37" ht="21.95" customHeight="1" x14ac:dyDescent="0.4">
      <c r="A15" s="77" t="s">
        <v>139</v>
      </c>
      <c r="B15" s="78"/>
      <c r="C15" s="76"/>
      <c r="D15" s="79"/>
      <c r="E15" s="155" t="str">
        <f>'工事店入力フォーム '!$M$14&amp;""</f>
        <v/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7"/>
    </row>
    <row r="16" spans="1:37" ht="21.95" customHeight="1" thickBot="1" x14ac:dyDescent="0.45">
      <c r="A16" s="181" t="s">
        <v>4</v>
      </c>
      <c r="B16" s="182"/>
      <c r="C16" s="182"/>
      <c r="D16" s="182"/>
      <c r="E16" s="80"/>
      <c r="F16" s="81"/>
      <c r="G16" s="81"/>
      <c r="H16" s="81"/>
      <c r="I16" s="82"/>
      <c r="J16" s="82"/>
      <c r="K16" s="81"/>
      <c r="L16" s="81"/>
      <c r="M16" s="81"/>
      <c r="N16" s="81"/>
      <c r="O16" s="81" t="s">
        <v>132</v>
      </c>
      <c r="P16" s="81"/>
      <c r="Q16" s="81"/>
      <c r="R16" s="81" t="s">
        <v>28</v>
      </c>
      <c r="S16" s="81"/>
      <c r="T16" s="81" t="s">
        <v>133</v>
      </c>
      <c r="U16" s="81"/>
      <c r="V16" s="6"/>
      <c r="W16" s="6"/>
      <c r="X16" s="6"/>
      <c r="Y16" s="81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83"/>
    </row>
    <row r="17" spans="1:38" ht="20.100000000000001" customHeight="1" thickTop="1" x14ac:dyDescent="0.4">
      <c r="A17" s="183" t="s">
        <v>137</v>
      </c>
      <c r="B17" s="184"/>
      <c r="C17" s="184"/>
      <c r="D17" s="184"/>
      <c r="E17" s="34"/>
      <c r="F17" s="35"/>
      <c r="G17" s="67"/>
      <c r="H17" s="67"/>
      <c r="I17" s="67"/>
      <c r="J17" s="71"/>
      <c r="K17" s="71"/>
      <c r="L17" s="71"/>
      <c r="M17" s="71"/>
      <c r="N17" s="185" t="str">
        <f>'工事店入力フォーム '!$M$18&amp;""</f>
        <v/>
      </c>
      <c r="O17" s="185"/>
      <c r="P17" s="185"/>
      <c r="Q17" s="35" t="s">
        <v>26</v>
      </c>
      <c r="R17" s="35" t="s">
        <v>17</v>
      </c>
      <c r="S17" s="35" t="s">
        <v>27</v>
      </c>
      <c r="T17" s="35"/>
      <c r="U17" s="35"/>
      <c r="V17" s="71"/>
      <c r="W17" s="84" t="s">
        <v>29</v>
      </c>
      <c r="X17" s="67" t="s">
        <v>134</v>
      </c>
      <c r="Y17" s="67" t="s">
        <v>171</v>
      </c>
      <c r="Z17" s="67" t="s">
        <v>135</v>
      </c>
      <c r="AA17" s="84" t="s">
        <v>30</v>
      </c>
      <c r="AB17" s="71"/>
      <c r="AC17" s="71"/>
      <c r="AD17" s="71"/>
      <c r="AE17" s="71"/>
      <c r="AF17" s="84"/>
      <c r="AG17" s="67"/>
      <c r="AH17" s="67"/>
      <c r="AI17" s="67"/>
      <c r="AJ17" s="84"/>
      <c r="AK17" s="42"/>
    </row>
    <row r="18" spans="1:38" ht="20.100000000000001" customHeight="1" x14ac:dyDescent="0.4">
      <c r="A18" s="186" t="s">
        <v>5</v>
      </c>
      <c r="B18" s="156"/>
      <c r="C18" s="156"/>
      <c r="D18" s="156"/>
      <c r="E18" s="187" t="s">
        <v>39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9"/>
      <c r="AL18" s="74"/>
    </row>
    <row r="19" spans="1:38" ht="20.100000000000001" customHeight="1" x14ac:dyDescent="0.4">
      <c r="A19" s="190" t="s">
        <v>119</v>
      </c>
      <c r="B19" s="169"/>
      <c r="C19" s="169"/>
      <c r="D19" s="169"/>
      <c r="E19" s="193" t="s">
        <v>120</v>
      </c>
      <c r="F19" s="169"/>
      <c r="G19" s="169"/>
      <c r="H19" s="169"/>
      <c r="I19" s="169"/>
      <c r="J19" s="169"/>
      <c r="K19" s="169"/>
      <c r="L19" s="170"/>
      <c r="M19" s="33" t="s">
        <v>19</v>
      </c>
      <c r="N19" s="15"/>
      <c r="O19" s="130" t="s">
        <v>17</v>
      </c>
      <c r="P19" s="156" t="str">
        <f>'工事店入力フォーム '!$M$22&amp;""</f>
        <v/>
      </c>
      <c r="Q19" s="156"/>
      <c r="R19" s="156"/>
      <c r="S19" s="156"/>
      <c r="T19" s="33" t="s">
        <v>40</v>
      </c>
      <c r="U19" s="15"/>
      <c r="V19" s="33" t="s">
        <v>17</v>
      </c>
      <c r="W19" s="33" t="s">
        <v>24</v>
      </c>
      <c r="X19" s="172" t="str">
        <f>'工事店入力フォーム '!$M$23&amp;""</f>
        <v/>
      </c>
      <c r="Y19" s="172"/>
      <c r="Z19" s="172"/>
      <c r="AA19" s="172"/>
      <c r="AB19" s="85" t="s">
        <v>18</v>
      </c>
      <c r="AC19" s="32"/>
      <c r="AD19" s="32"/>
      <c r="AE19" s="32"/>
      <c r="AF19" s="32"/>
      <c r="AG19" s="68"/>
      <c r="AH19" s="68"/>
      <c r="AI19" s="85"/>
      <c r="AJ19" s="32"/>
      <c r="AK19" s="39"/>
    </row>
    <row r="20" spans="1:38" ht="20.100000000000001" customHeight="1" x14ac:dyDescent="0.4">
      <c r="A20" s="191"/>
      <c r="B20" s="192"/>
      <c r="C20" s="192"/>
      <c r="D20" s="192"/>
      <c r="E20" s="197" t="s">
        <v>141</v>
      </c>
      <c r="F20" s="156"/>
      <c r="G20" s="156"/>
      <c r="H20" s="156"/>
      <c r="I20" s="156"/>
      <c r="J20" s="156"/>
      <c r="K20" s="156"/>
      <c r="L20" s="175"/>
      <c r="M20" s="172" t="str">
        <f>職員入力欄!$J$18&amp;""</f>
        <v/>
      </c>
      <c r="N20" s="172"/>
      <c r="O20" s="172"/>
      <c r="P20" s="172"/>
      <c r="Q20" s="172"/>
      <c r="R20" s="172"/>
      <c r="S20" s="32" t="s">
        <v>20</v>
      </c>
      <c r="T20" s="32"/>
      <c r="U20" s="32"/>
      <c r="V20" s="85" t="str">
        <f>IF(職員入力欄!$N$13="","","（"&amp;職員入力欄!N13&amp;"配水池系）")</f>
        <v/>
      </c>
      <c r="W20" s="68"/>
      <c r="X20" s="68"/>
      <c r="Y20" s="68"/>
      <c r="Z20" s="32"/>
      <c r="AA20" s="32"/>
      <c r="AB20" s="32"/>
      <c r="AC20" s="85"/>
      <c r="AD20" s="32"/>
      <c r="AE20" s="32"/>
      <c r="AF20" s="32"/>
      <c r="AG20" s="32"/>
      <c r="AH20" s="32"/>
      <c r="AI20" s="32"/>
      <c r="AJ20" s="32"/>
      <c r="AK20" s="39"/>
    </row>
    <row r="21" spans="1:38" ht="20.100000000000001" customHeight="1" x14ac:dyDescent="0.4">
      <c r="A21" s="191"/>
      <c r="B21" s="192"/>
      <c r="C21" s="192"/>
      <c r="D21" s="192"/>
      <c r="E21" s="198" t="s">
        <v>142</v>
      </c>
      <c r="F21" s="199"/>
      <c r="G21" s="199"/>
      <c r="H21" s="199"/>
      <c r="I21" s="199"/>
      <c r="J21" s="199"/>
      <c r="K21" s="199"/>
      <c r="L21" s="200"/>
      <c r="M21" s="121" t="str">
        <f>IF(職員入力欄!$J$20="管網あり","■","□")&amp;""</f>
        <v>□</v>
      </c>
      <c r="N21" s="85" t="s">
        <v>130</v>
      </c>
      <c r="O21" s="32"/>
      <c r="P21" s="32"/>
      <c r="Q21" s="32"/>
      <c r="R21" s="32"/>
      <c r="S21" s="121" t="str">
        <f>IF(職員入力欄!$J$20="管網なし","■","□")&amp;""</f>
        <v>□</v>
      </c>
      <c r="T21" s="85" t="s">
        <v>131</v>
      </c>
      <c r="U21" s="32"/>
      <c r="V21" s="32"/>
      <c r="W21" s="32"/>
      <c r="X21" s="32"/>
      <c r="Y21" s="32"/>
      <c r="Z21" s="32"/>
      <c r="AA21" s="32"/>
      <c r="AB21" s="32"/>
      <c r="AC21" s="85" t="str">
        <f>IF(職員入力欄!X20="","","（"&amp;"給水協議"&amp;職員入力欄!X20&amp;職員入力欄!Z20&amp;職員入力欄!AA20&amp;"）")</f>
        <v/>
      </c>
      <c r="AD21" s="32"/>
      <c r="AE21" s="32"/>
      <c r="AF21" s="32"/>
      <c r="AG21" s="32"/>
      <c r="AH21" s="32"/>
      <c r="AI21" s="32"/>
      <c r="AJ21" s="32"/>
      <c r="AK21" s="39"/>
    </row>
    <row r="22" spans="1:38" ht="20.100000000000001" customHeight="1" x14ac:dyDescent="0.4">
      <c r="A22" s="214" t="s">
        <v>136</v>
      </c>
      <c r="B22" s="199"/>
      <c r="C22" s="199"/>
      <c r="D22" s="199"/>
      <c r="E22" s="193" t="s">
        <v>187</v>
      </c>
      <c r="F22" s="169"/>
      <c r="G22" s="169"/>
      <c r="H22" s="169"/>
      <c r="I22" s="169"/>
      <c r="J22" s="169"/>
      <c r="K22" s="169"/>
      <c r="L22" s="170"/>
      <c r="M22" s="140" t="s">
        <v>19</v>
      </c>
      <c r="N22" s="138"/>
      <c r="O22" s="138" t="s">
        <v>189</v>
      </c>
      <c r="P22" s="138" t="str">
        <f>'工事店入力フォーム '!$M$25&amp;""</f>
        <v/>
      </c>
      <c r="Q22" s="138"/>
      <c r="R22" s="138"/>
      <c r="S22" s="138"/>
      <c r="T22" s="137"/>
      <c r="U22" s="137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3"/>
      <c r="AL22" s="74"/>
    </row>
    <row r="23" spans="1:38" ht="20.100000000000001" customHeight="1" x14ac:dyDescent="0.4">
      <c r="A23" s="215"/>
      <c r="B23" s="216"/>
      <c r="C23" s="216"/>
      <c r="D23" s="216"/>
      <c r="E23" s="219"/>
      <c r="F23" s="192"/>
      <c r="G23" s="192"/>
      <c r="H23" s="192"/>
      <c r="I23" s="192"/>
      <c r="J23" s="192"/>
      <c r="K23" s="192"/>
      <c r="L23" s="220"/>
      <c r="M23" s="85" t="s">
        <v>40</v>
      </c>
      <c r="N23" s="32"/>
      <c r="O23" s="85" t="s">
        <v>17</v>
      </c>
      <c r="P23" s="85" t="s">
        <v>24</v>
      </c>
      <c r="Q23" s="172" t="str">
        <f>'工事店入力フォーム '!$M$26&amp;""</f>
        <v/>
      </c>
      <c r="R23" s="172"/>
      <c r="S23" s="172"/>
      <c r="T23" s="172"/>
      <c r="U23" s="85" t="s">
        <v>18</v>
      </c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5"/>
      <c r="AL23" s="74"/>
    </row>
    <row r="24" spans="1:38" ht="15" customHeight="1" x14ac:dyDescent="0.4">
      <c r="A24" s="215"/>
      <c r="B24" s="216"/>
      <c r="C24" s="216"/>
      <c r="D24" s="216"/>
      <c r="E24" s="219"/>
      <c r="F24" s="192"/>
      <c r="G24" s="192"/>
      <c r="H24" s="192"/>
      <c r="I24" s="192"/>
      <c r="J24" s="192"/>
      <c r="K24" s="192"/>
      <c r="L24" s="220"/>
      <c r="M24" s="194" t="s">
        <v>191</v>
      </c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6"/>
      <c r="AL24" s="74"/>
    </row>
    <row r="25" spans="1:38" ht="18.95" customHeight="1" x14ac:dyDescent="0.4">
      <c r="A25" s="215"/>
      <c r="B25" s="216"/>
      <c r="C25" s="216"/>
      <c r="D25" s="216"/>
      <c r="E25" s="219"/>
      <c r="F25" s="192"/>
      <c r="G25" s="192"/>
      <c r="H25" s="192"/>
      <c r="I25" s="192"/>
      <c r="J25" s="192"/>
      <c r="K25" s="192"/>
      <c r="L25" s="220"/>
      <c r="M25" s="149" t="str">
        <f>IF('工事店入力フォーム '!$S$25="○","■","□")</f>
        <v>□</v>
      </c>
      <c r="N25" s="137" t="s">
        <v>192</v>
      </c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7"/>
      <c r="AL25" s="74"/>
    </row>
    <row r="26" spans="1:38" ht="18.95" customHeight="1" x14ac:dyDescent="0.15">
      <c r="A26" s="215"/>
      <c r="B26" s="216"/>
      <c r="C26" s="216"/>
      <c r="D26" s="216"/>
      <c r="E26" s="219"/>
      <c r="F26" s="192"/>
      <c r="G26" s="192"/>
      <c r="H26" s="192"/>
      <c r="I26" s="192"/>
      <c r="J26" s="192"/>
      <c r="K26" s="192"/>
      <c r="L26" s="220"/>
      <c r="M26" s="149" t="str">
        <f>IF('工事店入力フォーム '!$S$26="○","■","□")</f>
        <v>□</v>
      </c>
      <c r="N26" s="148" t="s">
        <v>193</v>
      </c>
      <c r="O26" s="139"/>
      <c r="P26" s="139"/>
      <c r="Q26" s="139"/>
      <c r="R26" s="139"/>
      <c r="S26" s="139"/>
      <c r="T26" s="141"/>
      <c r="U26" s="136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5"/>
      <c r="AL26" s="74"/>
    </row>
    <row r="27" spans="1:38" ht="18.95" customHeight="1" x14ac:dyDescent="0.15">
      <c r="A27" s="215"/>
      <c r="B27" s="216"/>
      <c r="C27" s="216"/>
      <c r="D27" s="216"/>
      <c r="E27" s="219"/>
      <c r="F27" s="192"/>
      <c r="G27" s="192"/>
      <c r="H27" s="192"/>
      <c r="I27" s="192"/>
      <c r="J27" s="192"/>
      <c r="K27" s="192"/>
      <c r="L27" s="220"/>
      <c r="M27" s="149" t="str">
        <f>IF('工事店入力フォーム '!$S$27="○","■","□")</f>
        <v>□</v>
      </c>
      <c r="N27" s="148" t="s">
        <v>190</v>
      </c>
      <c r="P27" s="139"/>
      <c r="Q27" s="139"/>
      <c r="R27" s="139"/>
      <c r="S27" s="139"/>
      <c r="T27" s="141"/>
      <c r="U27" s="136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5"/>
      <c r="AL27" s="74"/>
    </row>
    <row r="28" spans="1:38" ht="20.100000000000001" customHeight="1" x14ac:dyDescent="0.4">
      <c r="A28" s="215"/>
      <c r="B28" s="216"/>
      <c r="C28" s="216"/>
      <c r="D28" s="216"/>
      <c r="E28" s="155" t="s">
        <v>7</v>
      </c>
      <c r="F28" s="156"/>
      <c r="G28" s="156"/>
      <c r="H28" s="156"/>
      <c r="I28" s="156"/>
      <c r="J28" s="156"/>
      <c r="K28" s="156"/>
      <c r="L28" s="175"/>
      <c r="M28" s="85" t="s">
        <v>19</v>
      </c>
      <c r="N28" s="32"/>
      <c r="O28" s="121" t="s">
        <v>17</v>
      </c>
      <c r="P28" s="156" t="str">
        <f>'工事店入力フォーム '!$M$28&amp;""</f>
        <v/>
      </c>
      <c r="Q28" s="156"/>
      <c r="R28" s="156"/>
      <c r="S28" s="156"/>
      <c r="T28" s="85" t="s">
        <v>40</v>
      </c>
      <c r="U28" s="32"/>
      <c r="V28" s="85" t="s">
        <v>17</v>
      </c>
      <c r="W28" s="85" t="s">
        <v>24</v>
      </c>
      <c r="X28" s="172" t="str">
        <f>'工事店入力フォーム '!$M$29&amp;""</f>
        <v/>
      </c>
      <c r="Y28" s="172"/>
      <c r="Z28" s="172"/>
      <c r="AA28" s="172"/>
      <c r="AB28" s="85" t="s">
        <v>18</v>
      </c>
      <c r="AC28" s="32"/>
      <c r="AD28" s="32"/>
      <c r="AE28" s="32"/>
      <c r="AF28" s="32"/>
      <c r="AG28" s="68"/>
      <c r="AH28" s="68"/>
      <c r="AI28" s="85"/>
      <c r="AJ28" s="32"/>
      <c r="AK28" s="39"/>
    </row>
    <row r="29" spans="1:38" ht="20.100000000000001" customHeight="1" x14ac:dyDescent="0.4">
      <c r="A29" s="215"/>
      <c r="B29" s="216"/>
      <c r="C29" s="216"/>
      <c r="D29" s="216"/>
      <c r="E29" s="155" t="s">
        <v>8</v>
      </c>
      <c r="F29" s="156"/>
      <c r="G29" s="156"/>
      <c r="H29" s="156"/>
      <c r="I29" s="156"/>
      <c r="J29" s="156"/>
      <c r="K29" s="156"/>
      <c r="L29" s="175"/>
      <c r="M29" s="32"/>
      <c r="N29" s="68"/>
      <c r="O29" s="68"/>
      <c r="P29" s="68"/>
      <c r="Q29" s="32"/>
      <c r="R29" s="172" t="str">
        <f>'工事店入力フォーム '!$J$31&amp;""</f>
        <v/>
      </c>
      <c r="S29" s="172"/>
      <c r="T29" s="172"/>
      <c r="U29" s="172"/>
      <c r="V29" s="32" t="s">
        <v>21</v>
      </c>
      <c r="W29" s="75" t="s">
        <v>22</v>
      </c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9"/>
    </row>
    <row r="30" spans="1:38" ht="20.100000000000001" customHeight="1" x14ac:dyDescent="0.4">
      <c r="A30" s="215"/>
      <c r="B30" s="216"/>
      <c r="C30" s="216"/>
      <c r="D30" s="216"/>
      <c r="E30" s="155" t="s">
        <v>9</v>
      </c>
      <c r="F30" s="156"/>
      <c r="G30" s="156"/>
      <c r="H30" s="156"/>
      <c r="I30" s="156"/>
      <c r="J30" s="156"/>
      <c r="K30" s="156"/>
      <c r="L30" s="175"/>
      <c r="M30" s="192" t="s">
        <v>23</v>
      </c>
      <c r="N30" s="192"/>
      <c r="O30" s="192"/>
      <c r="P30" s="192"/>
      <c r="Q30" s="192"/>
      <c r="R30" s="192"/>
      <c r="S30" s="192"/>
      <c r="T30" s="192"/>
      <c r="U30" s="123" t="s">
        <v>24</v>
      </c>
      <c r="V30" s="201" t="str">
        <f>'工事店入力フォーム '!$O$33&amp;""</f>
        <v/>
      </c>
      <c r="W30" s="201"/>
      <c r="X30" s="201"/>
      <c r="Y30" s="133" t="s">
        <v>25</v>
      </c>
      <c r="Z30" s="123" t="s">
        <v>24</v>
      </c>
      <c r="AA30" s="201" t="str">
        <f>'工事店入力フォーム '!$R$33&amp;""</f>
        <v/>
      </c>
      <c r="AB30" s="201"/>
      <c r="AC30" s="201"/>
      <c r="AD30" s="4"/>
      <c r="AE30" s="4"/>
      <c r="AF30" s="4"/>
      <c r="AG30" s="11"/>
      <c r="AH30" s="11"/>
      <c r="AI30" s="11"/>
      <c r="AJ30" s="11"/>
      <c r="AK30" s="41"/>
    </row>
    <row r="31" spans="1:38" ht="20.100000000000001" customHeight="1" x14ac:dyDescent="0.4">
      <c r="A31" s="215"/>
      <c r="B31" s="216"/>
      <c r="C31" s="216"/>
      <c r="D31" s="216"/>
      <c r="E31" s="155"/>
      <c r="F31" s="156"/>
      <c r="G31" s="156"/>
      <c r="H31" s="156"/>
      <c r="I31" s="156"/>
      <c r="J31" s="156"/>
      <c r="K31" s="156"/>
      <c r="L31" s="175"/>
      <c r="M31" s="192" t="s">
        <v>166</v>
      </c>
      <c r="N31" s="192"/>
      <c r="O31" s="192"/>
      <c r="P31" s="192"/>
      <c r="Q31" s="192"/>
      <c r="R31" s="192"/>
      <c r="S31" s="192"/>
      <c r="T31" s="192"/>
      <c r="U31" s="123" t="s">
        <v>24</v>
      </c>
      <c r="V31" s="159" t="str">
        <f>'工事店入力フォーム '!$O$34&amp;""</f>
        <v/>
      </c>
      <c r="W31" s="159"/>
      <c r="X31" s="159"/>
      <c r="Y31" s="133" t="s">
        <v>25</v>
      </c>
      <c r="Z31" s="123" t="s">
        <v>24</v>
      </c>
      <c r="AA31" s="159" t="str">
        <f>'工事店入力フォーム '!$R$34&amp;""</f>
        <v/>
      </c>
      <c r="AB31" s="159"/>
      <c r="AC31" s="159"/>
      <c r="AD31" s="4"/>
      <c r="AE31" s="4"/>
      <c r="AF31" s="4"/>
      <c r="AG31" s="133"/>
      <c r="AH31" s="4"/>
      <c r="AI31" s="6"/>
      <c r="AJ31" s="6"/>
      <c r="AK31" s="41"/>
    </row>
    <row r="32" spans="1:38" ht="20.100000000000001" customHeight="1" x14ac:dyDescent="0.4">
      <c r="A32" s="215"/>
      <c r="B32" s="216"/>
      <c r="C32" s="216"/>
      <c r="D32" s="216"/>
      <c r="E32" s="155"/>
      <c r="F32" s="156"/>
      <c r="G32" s="156"/>
      <c r="H32" s="156"/>
      <c r="I32" s="156"/>
      <c r="J32" s="156"/>
      <c r="K32" s="156"/>
      <c r="L32" s="175"/>
      <c r="M32" s="206" t="s">
        <v>121</v>
      </c>
      <c r="N32" s="206"/>
      <c r="O32" s="206"/>
      <c r="P32" s="206"/>
      <c r="Q32" s="206"/>
      <c r="R32" s="206"/>
      <c r="S32" s="206"/>
      <c r="T32" s="206"/>
      <c r="U32" s="125" t="s">
        <v>24</v>
      </c>
      <c r="V32" s="177" t="str">
        <f>'工事店入力フォーム '!$O$35&amp;""</f>
        <v/>
      </c>
      <c r="W32" s="177"/>
      <c r="X32" s="177"/>
      <c r="Y32" s="15" t="s">
        <v>25</v>
      </c>
      <c r="Z32" s="125" t="s">
        <v>24</v>
      </c>
      <c r="AA32" s="177" t="str">
        <f>'工事店入力フォーム '!$R$35&amp;""</f>
        <v/>
      </c>
      <c r="AB32" s="177"/>
      <c r="AC32" s="177"/>
      <c r="AD32" s="15"/>
      <c r="AE32" s="15"/>
      <c r="AF32" s="15"/>
      <c r="AG32" s="15"/>
      <c r="AH32" s="15"/>
      <c r="AI32" s="15"/>
      <c r="AJ32" s="15"/>
      <c r="AK32" s="43"/>
    </row>
    <row r="33" spans="1:46" ht="12" customHeight="1" x14ac:dyDescent="0.4">
      <c r="A33" s="215"/>
      <c r="B33" s="216"/>
      <c r="C33" s="216"/>
      <c r="D33" s="216"/>
      <c r="E33" s="197" t="s">
        <v>143</v>
      </c>
      <c r="F33" s="156"/>
      <c r="G33" s="156"/>
      <c r="H33" s="156"/>
      <c r="I33" s="156"/>
      <c r="J33" s="156"/>
      <c r="K33" s="156"/>
      <c r="L33" s="175"/>
      <c r="M33" s="208" t="s">
        <v>126</v>
      </c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209"/>
      <c r="AL33" s="74"/>
      <c r="AM33" s="70"/>
      <c r="AN33" s="70"/>
      <c r="AO33" s="70"/>
      <c r="AP33" s="70"/>
      <c r="AQ33" s="70"/>
      <c r="AR33" s="70"/>
      <c r="AS33" s="70"/>
      <c r="AT33" s="70"/>
    </row>
    <row r="34" spans="1:46" ht="20.100000000000001" customHeight="1" x14ac:dyDescent="0.4">
      <c r="A34" s="215"/>
      <c r="B34" s="216"/>
      <c r="C34" s="216"/>
      <c r="D34" s="216"/>
      <c r="E34" s="155"/>
      <c r="F34" s="156"/>
      <c r="G34" s="156"/>
      <c r="H34" s="156"/>
      <c r="I34" s="156"/>
      <c r="J34" s="156"/>
      <c r="K34" s="156"/>
      <c r="L34" s="175"/>
      <c r="M34" s="210" t="s">
        <v>125</v>
      </c>
      <c r="N34" s="211"/>
      <c r="O34" s="211"/>
      <c r="P34" s="211"/>
      <c r="Q34" s="211"/>
      <c r="R34" s="211"/>
      <c r="S34" s="211"/>
      <c r="T34" s="211"/>
      <c r="U34" s="132" t="s">
        <v>24</v>
      </c>
      <c r="V34" s="201" t="str">
        <f>'工事店入力フォーム '!$T$37&amp;""</f>
        <v/>
      </c>
      <c r="W34" s="201"/>
      <c r="X34" s="132" t="s">
        <v>18</v>
      </c>
      <c r="Y34" s="131" t="s">
        <v>17</v>
      </c>
      <c r="Z34" s="131" t="str">
        <f>'工事店入力フォーム '!$X$37&amp;""</f>
        <v/>
      </c>
      <c r="AA34" s="132" t="s">
        <v>140</v>
      </c>
      <c r="AB34" s="72"/>
      <c r="AC34" s="72"/>
      <c r="AD34" s="72"/>
      <c r="AE34" s="132"/>
      <c r="AF34" s="72"/>
      <c r="AG34" s="72"/>
      <c r="AH34" s="72"/>
      <c r="AI34" s="69"/>
      <c r="AJ34" s="132"/>
      <c r="AK34" s="73"/>
    </row>
    <row r="35" spans="1:46" ht="20.100000000000001" customHeight="1" x14ac:dyDescent="0.4">
      <c r="A35" s="215"/>
      <c r="B35" s="216"/>
      <c r="C35" s="216"/>
      <c r="D35" s="216"/>
      <c r="E35" s="155"/>
      <c r="F35" s="156"/>
      <c r="G35" s="156"/>
      <c r="H35" s="156"/>
      <c r="I35" s="156"/>
      <c r="J35" s="156"/>
      <c r="K35" s="156"/>
      <c r="L35" s="175"/>
      <c r="M35" s="212" t="s">
        <v>124</v>
      </c>
      <c r="N35" s="213"/>
      <c r="O35" s="213"/>
      <c r="P35" s="213"/>
      <c r="Q35" s="213"/>
      <c r="R35" s="213"/>
      <c r="S35" s="213"/>
      <c r="T35" s="213"/>
      <c r="U35" s="33" t="s">
        <v>24</v>
      </c>
      <c r="V35" s="177" t="str">
        <f>'工事店入力フォーム '!$T$38&amp;""</f>
        <v/>
      </c>
      <c r="W35" s="177"/>
      <c r="X35" s="33" t="s">
        <v>18</v>
      </c>
      <c r="Y35" s="125" t="s">
        <v>17</v>
      </c>
      <c r="Z35" s="125" t="str">
        <f>'工事店入力フォーム '!$X$38&amp;""</f>
        <v/>
      </c>
      <c r="AA35" s="33" t="s">
        <v>140</v>
      </c>
      <c r="AB35" s="15"/>
      <c r="AC35" s="15"/>
      <c r="AD35" s="15"/>
      <c r="AE35" s="33"/>
      <c r="AF35" s="15"/>
      <c r="AG35" s="15"/>
      <c r="AH35" s="15"/>
      <c r="AI35" s="17"/>
      <c r="AJ35" s="33"/>
      <c r="AK35" s="43"/>
    </row>
    <row r="36" spans="1:46" ht="12" customHeight="1" x14ac:dyDescent="0.4">
      <c r="A36" s="215"/>
      <c r="B36" s="216"/>
      <c r="C36" s="216"/>
      <c r="D36" s="216"/>
      <c r="E36" s="155"/>
      <c r="F36" s="156"/>
      <c r="G36" s="156"/>
      <c r="H36" s="156"/>
      <c r="I36" s="156"/>
      <c r="J36" s="156"/>
      <c r="K36" s="156"/>
      <c r="L36" s="175"/>
      <c r="M36" s="174" t="s">
        <v>127</v>
      </c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7"/>
    </row>
    <row r="37" spans="1:46" ht="20.100000000000001" customHeight="1" x14ac:dyDescent="0.4">
      <c r="A37" s="215"/>
      <c r="B37" s="216"/>
      <c r="C37" s="216"/>
      <c r="D37" s="216"/>
      <c r="E37" s="155"/>
      <c r="F37" s="156"/>
      <c r="G37" s="156"/>
      <c r="H37" s="156"/>
      <c r="I37" s="156"/>
      <c r="J37" s="156"/>
      <c r="K37" s="156"/>
      <c r="L37" s="175"/>
      <c r="M37" s="202" t="s">
        <v>122</v>
      </c>
      <c r="N37" s="203"/>
      <c r="O37" s="203"/>
      <c r="P37" s="203"/>
      <c r="Q37" s="203"/>
      <c r="R37" s="203"/>
      <c r="S37" s="203"/>
      <c r="T37" s="203"/>
      <c r="U37" s="85" t="s">
        <v>24</v>
      </c>
      <c r="V37" s="172" t="str">
        <f>'工事店入力フォーム '!$T$39&amp;""</f>
        <v/>
      </c>
      <c r="W37" s="172"/>
      <c r="X37" s="85" t="s">
        <v>18</v>
      </c>
      <c r="Y37" s="32" t="s">
        <v>31</v>
      </c>
      <c r="Z37" s="124" t="str">
        <f>'工事店入力フォーム '!$X$39&amp;""</f>
        <v/>
      </c>
      <c r="AA37" s="132" t="s">
        <v>140</v>
      </c>
      <c r="AB37" s="32"/>
      <c r="AC37" s="32"/>
      <c r="AD37" s="32"/>
      <c r="AE37" s="85"/>
      <c r="AF37" s="32"/>
      <c r="AG37" s="32"/>
      <c r="AH37" s="32"/>
      <c r="AI37" s="68"/>
      <c r="AJ37" s="85"/>
      <c r="AK37" s="39"/>
    </row>
    <row r="38" spans="1:46" ht="12" customHeight="1" x14ac:dyDescent="0.4">
      <c r="A38" s="215"/>
      <c r="B38" s="216"/>
      <c r="C38" s="216"/>
      <c r="D38" s="216"/>
      <c r="E38" s="155"/>
      <c r="F38" s="156"/>
      <c r="G38" s="156"/>
      <c r="H38" s="156"/>
      <c r="I38" s="156"/>
      <c r="J38" s="156"/>
      <c r="K38" s="156"/>
      <c r="L38" s="175"/>
      <c r="M38" s="174" t="s">
        <v>128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7"/>
    </row>
    <row r="39" spans="1:46" ht="20.100000000000001" customHeight="1" x14ac:dyDescent="0.4">
      <c r="A39" s="217"/>
      <c r="B39" s="218"/>
      <c r="C39" s="218"/>
      <c r="D39" s="218"/>
      <c r="E39" s="155"/>
      <c r="F39" s="156"/>
      <c r="G39" s="156"/>
      <c r="H39" s="156"/>
      <c r="I39" s="156"/>
      <c r="J39" s="156"/>
      <c r="K39" s="156"/>
      <c r="L39" s="175"/>
      <c r="M39" s="202" t="s">
        <v>123</v>
      </c>
      <c r="N39" s="203"/>
      <c r="O39" s="203"/>
      <c r="P39" s="203"/>
      <c r="Q39" s="203"/>
      <c r="R39" s="203"/>
      <c r="S39" s="203"/>
      <c r="T39" s="203"/>
      <c r="U39" s="85" t="s">
        <v>24</v>
      </c>
      <c r="V39" s="172" t="str">
        <f>'工事店入力フォーム '!$T$40&amp;""</f>
        <v/>
      </c>
      <c r="W39" s="172"/>
      <c r="X39" s="85" t="s">
        <v>18</v>
      </c>
      <c r="Y39" s="32" t="s">
        <v>31</v>
      </c>
      <c r="Z39" s="124" t="str">
        <f>'工事店入力フォーム '!$X$40&amp;""</f>
        <v/>
      </c>
      <c r="AA39" s="85" t="s">
        <v>140</v>
      </c>
      <c r="AB39" s="32"/>
      <c r="AC39" s="32"/>
      <c r="AD39" s="32"/>
      <c r="AE39" s="85"/>
      <c r="AF39" s="32"/>
      <c r="AG39" s="32"/>
      <c r="AH39" s="32"/>
      <c r="AI39" s="68"/>
      <c r="AJ39" s="85"/>
      <c r="AK39" s="39"/>
    </row>
    <row r="40" spans="1:46" ht="20.100000000000001" customHeight="1" x14ac:dyDescent="0.4">
      <c r="A40" s="191" t="s">
        <v>112</v>
      </c>
      <c r="B40" s="192"/>
      <c r="C40" s="192"/>
      <c r="D40" s="204"/>
      <c r="E40" s="127"/>
      <c r="F40" s="133" t="s">
        <v>28</v>
      </c>
      <c r="G40" s="133" t="s">
        <v>113</v>
      </c>
      <c r="H40" s="128"/>
      <c r="I40" s="128"/>
      <c r="J40" s="128"/>
      <c r="L40" s="128" t="s">
        <v>28</v>
      </c>
      <c r="M40" s="133" t="s">
        <v>114</v>
      </c>
      <c r="N40" s="4"/>
      <c r="O40" s="123"/>
      <c r="P40" s="123"/>
      <c r="Q40" s="133"/>
      <c r="R40" s="4"/>
      <c r="S40" s="4"/>
      <c r="T40" s="4"/>
      <c r="U40" s="4"/>
      <c r="V40" s="4"/>
      <c r="W40" s="133"/>
      <c r="X40" s="4"/>
      <c r="Y40" s="4"/>
      <c r="Z40" s="4"/>
      <c r="AA40" s="4"/>
      <c r="AB40" s="4"/>
      <c r="AC40" s="4"/>
      <c r="AD40" s="4"/>
      <c r="AE40" s="123"/>
      <c r="AF40" s="123"/>
      <c r="AG40" s="133"/>
      <c r="AH40" s="4"/>
      <c r="AI40" s="4"/>
      <c r="AJ40" s="4"/>
      <c r="AK40" s="41"/>
    </row>
    <row r="41" spans="1:46" ht="20.100000000000001" customHeight="1" x14ac:dyDescent="0.4">
      <c r="A41" s="205"/>
      <c r="B41" s="206"/>
      <c r="C41" s="206"/>
      <c r="D41" s="207"/>
      <c r="E41" s="129"/>
      <c r="F41" s="33" t="s">
        <v>174</v>
      </c>
      <c r="G41" s="33" t="s">
        <v>115</v>
      </c>
      <c r="H41" s="130"/>
      <c r="I41" s="130"/>
      <c r="J41" s="130"/>
      <c r="K41" s="130"/>
      <c r="L41" s="130" t="s">
        <v>28</v>
      </c>
      <c r="M41" s="33" t="s">
        <v>116</v>
      </c>
      <c r="N41" s="15"/>
      <c r="O41" s="125"/>
      <c r="P41" s="125"/>
      <c r="Q41" s="33"/>
      <c r="R41" s="15"/>
      <c r="S41" s="15"/>
      <c r="T41" s="130" t="s">
        <v>28</v>
      </c>
      <c r="U41" s="33" t="s">
        <v>118</v>
      </c>
      <c r="V41" s="15"/>
      <c r="W41" s="33"/>
      <c r="X41" s="15"/>
      <c r="Y41" s="15"/>
      <c r="Z41" s="15"/>
      <c r="AA41" s="15"/>
      <c r="AB41" s="15"/>
      <c r="AC41" s="130" t="s">
        <v>28</v>
      </c>
      <c r="AD41" s="33" t="s">
        <v>117</v>
      </c>
      <c r="AE41" s="125"/>
      <c r="AF41" s="125"/>
      <c r="AG41" s="33"/>
      <c r="AH41" s="15"/>
      <c r="AI41" s="15"/>
      <c r="AJ41" s="15"/>
      <c r="AK41" s="43"/>
    </row>
    <row r="42" spans="1:46" ht="20.100000000000001" customHeight="1" x14ac:dyDescent="0.4">
      <c r="A42" s="191" t="s">
        <v>10</v>
      </c>
      <c r="B42" s="192"/>
      <c r="C42" s="192"/>
      <c r="D42" s="204"/>
      <c r="E42" s="128"/>
      <c r="F42" s="224" t="s">
        <v>32</v>
      </c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5"/>
    </row>
    <row r="43" spans="1:46" ht="20.100000000000001" customHeight="1" x14ac:dyDescent="0.4">
      <c r="A43" s="191"/>
      <c r="B43" s="192"/>
      <c r="C43" s="192"/>
      <c r="D43" s="204"/>
      <c r="E43" s="128"/>
      <c r="F43" s="226" t="s">
        <v>110</v>
      </c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7"/>
    </row>
    <row r="44" spans="1:46" ht="20.100000000000001" customHeight="1" x14ac:dyDescent="0.4">
      <c r="A44" s="191"/>
      <c r="B44" s="192"/>
      <c r="C44" s="192"/>
      <c r="D44" s="204"/>
      <c r="E44" s="128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7"/>
    </row>
    <row r="45" spans="1:46" ht="20.100000000000001" customHeight="1" x14ac:dyDescent="0.4">
      <c r="A45" s="221"/>
      <c r="B45" s="222"/>
      <c r="C45" s="222"/>
      <c r="D45" s="223"/>
      <c r="E45" s="95"/>
      <c r="F45" s="228" t="str">
        <f>IF(職員入力欄!J29="","","・"&amp;職員入力欄!$J$29&amp;"")</f>
        <v/>
      </c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9"/>
    </row>
    <row r="46" spans="1:46" ht="18" customHeight="1" x14ac:dyDescent="0.4">
      <c r="A46" s="40"/>
    </row>
    <row r="47" spans="1:46" ht="18" customHeight="1" x14ac:dyDescent="0.4">
      <c r="A47" s="4"/>
    </row>
    <row r="48" spans="1:46" ht="18" customHeight="1" x14ac:dyDescent="0.4">
      <c r="A48" s="4"/>
    </row>
    <row r="49" spans="1:1" ht="18" customHeight="1" x14ac:dyDescent="0.4">
      <c r="A49" s="4"/>
    </row>
    <row r="50" spans="1:1" ht="16.5" customHeight="1" x14ac:dyDescent="0.4">
      <c r="A50" s="4"/>
    </row>
    <row r="51" spans="1:1" ht="16.5" customHeight="1" x14ac:dyDescent="0.4"/>
    <row r="52" spans="1:1" ht="16.5" customHeight="1" x14ac:dyDescent="0.4"/>
    <row r="53" spans="1:1" ht="16.5" customHeight="1" x14ac:dyDescent="0.4"/>
    <row r="54" spans="1:1" ht="16.5" customHeight="1" x14ac:dyDescent="0.4"/>
    <row r="55" spans="1:1" ht="16.5" customHeight="1" x14ac:dyDescent="0.4"/>
    <row r="56" spans="1:1" ht="16.5" customHeight="1" x14ac:dyDescent="0.4"/>
    <row r="57" spans="1:1" ht="16.5" customHeight="1" x14ac:dyDescent="0.4"/>
    <row r="58" spans="1:1" ht="16.5" customHeight="1" x14ac:dyDescent="0.4"/>
    <row r="59" spans="1:1" ht="16.5" customHeight="1" x14ac:dyDescent="0.4"/>
    <row r="60" spans="1:1" ht="16.5" customHeight="1" x14ac:dyDescent="0.4"/>
    <row r="61" spans="1:1" ht="16.5" customHeight="1" x14ac:dyDescent="0.4"/>
    <row r="62" spans="1:1" ht="16.5" customHeight="1" x14ac:dyDescent="0.4"/>
  </sheetData>
  <sheetProtection algorithmName="SHA-512" hashValue="ryOuGgnnsCniI7UO/gaIMCxvzD8lBXGPyg1y31LkxRjl6T1nO0duJt9z/E6yJ9hpxHKX6B0lmKQyMXWZTnK7CQ==" saltValue="yLs9aRLCEr4BA62t89LtlA==" spinCount="100000" sheet="1" selectLockedCells="1"/>
  <mergeCells count="70">
    <mergeCell ref="A42:D45"/>
    <mergeCell ref="F42:AK42"/>
    <mergeCell ref="F43:AK43"/>
    <mergeCell ref="F44:AK44"/>
    <mergeCell ref="F45:AK45"/>
    <mergeCell ref="M37:T37"/>
    <mergeCell ref="V37:W37"/>
    <mergeCell ref="X28:AA28"/>
    <mergeCell ref="AA30:AC30"/>
    <mergeCell ref="AA31:AC31"/>
    <mergeCell ref="M38:AK38"/>
    <mergeCell ref="M39:T39"/>
    <mergeCell ref="V39:W39"/>
    <mergeCell ref="A40:D41"/>
    <mergeCell ref="M32:T32"/>
    <mergeCell ref="V32:X32"/>
    <mergeCell ref="AA32:AC32"/>
    <mergeCell ref="E33:L39"/>
    <mergeCell ref="M33:AK33"/>
    <mergeCell ref="M34:T34"/>
    <mergeCell ref="V34:W34"/>
    <mergeCell ref="M35:T35"/>
    <mergeCell ref="V35:W35"/>
    <mergeCell ref="M36:AK36"/>
    <mergeCell ref="A22:D39"/>
    <mergeCell ref="E22:L27"/>
    <mergeCell ref="E29:L29"/>
    <mergeCell ref="R29:U29"/>
    <mergeCell ref="E30:L32"/>
    <mergeCell ref="M30:T30"/>
    <mergeCell ref="V30:X30"/>
    <mergeCell ref="M31:T31"/>
    <mergeCell ref="V31:X31"/>
    <mergeCell ref="E28:L28"/>
    <mergeCell ref="P28:S28"/>
    <mergeCell ref="A19:D21"/>
    <mergeCell ref="E19:L19"/>
    <mergeCell ref="P19:S19"/>
    <mergeCell ref="Q23:T23"/>
    <mergeCell ref="M24:AK24"/>
    <mergeCell ref="X19:AA19"/>
    <mergeCell ref="E20:L20"/>
    <mergeCell ref="M20:R20"/>
    <mergeCell ref="E21:L21"/>
    <mergeCell ref="E15:AK15"/>
    <mergeCell ref="A16:D16"/>
    <mergeCell ref="A17:D17"/>
    <mergeCell ref="N17:P17"/>
    <mergeCell ref="A18:D18"/>
    <mergeCell ref="E18:AK18"/>
    <mergeCell ref="E14:AK14"/>
    <mergeCell ref="AA10:AB10"/>
    <mergeCell ref="A11:D12"/>
    <mergeCell ref="E11:K12"/>
    <mergeCell ref="L11:U12"/>
    <mergeCell ref="V11:AA11"/>
    <mergeCell ref="AB11:AK11"/>
    <mergeCell ref="V12:AA12"/>
    <mergeCell ref="AB12:AK12"/>
    <mergeCell ref="V10:W10"/>
    <mergeCell ref="A13:D13"/>
    <mergeCell ref="E13:J13"/>
    <mergeCell ref="O13:R13"/>
    <mergeCell ref="W13:AB13"/>
    <mergeCell ref="AD13:AK13"/>
    <mergeCell ref="A3:Q4"/>
    <mergeCell ref="H6:J6"/>
    <mergeCell ref="L6:N6"/>
    <mergeCell ref="A10:D10"/>
    <mergeCell ref="P10:R10"/>
  </mergeCells>
  <phoneticPr fontId="1"/>
  <pageMargins left="0.59055118110236227" right="0.59055118110236227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B649712-065A-4EE9-A505-998E6012DDC0}">
            <xm:f>'工事店入力フォーム '!M20="無し"</xm:f>
            <x14:dxf>
              <font>
                <strike/>
              </font>
              <border>
                <left/>
                <right/>
                <top/>
                <bottom/>
              </border>
            </x14:dxf>
          </x14:cfRule>
          <xm:sqref>X17</xm:sqref>
        </x14:conditionalFormatting>
        <x14:conditionalFormatting xmlns:xm="http://schemas.microsoft.com/office/excel/2006/main">
          <x14:cfRule type="expression" priority="3" id="{FBD08FBB-EFB1-4EEF-BC87-4F8AEA168D66}">
            <xm:f>'工事店入力フォーム '!$M$20="有り"</xm:f>
            <x14:dxf>
              <font>
                <strike/>
              </font>
            </x14:dxf>
          </x14:cfRule>
          <xm:sqref>Z17</xm:sqref>
        </x14:conditionalFormatting>
        <x14:conditionalFormatting xmlns:xm="http://schemas.microsoft.com/office/excel/2006/main">
          <x14:cfRule type="expression" priority="2" id="{10E89FE0-84AA-46A1-8541-00C90FD05A3A}">
            <xm:f>'工事店入力フォーム '!$M$16="無し"</xm:f>
            <x14:dxf>
              <font>
                <strike/>
              </font>
            </x14:dxf>
          </x14:cfRule>
          <xm:sqref>O16</xm:sqref>
        </x14:conditionalFormatting>
        <x14:conditionalFormatting xmlns:xm="http://schemas.microsoft.com/office/excel/2006/main">
          <x14:cfRule type="expression" priority="1" id="{D2138DE4-AC05-4C9A-9D42-AB37AA711E96}">
            <xm:f>'工事店入力フォーム '!$M$16="有り"</xm:f>
            <x14:dxf>
              <font>
                <strike/>
              </font>
            </x14:dxf>
          </x14:cfRule>
          <xm:sqref>T16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</sheetPr>
  <dimension ref="A1:AP63"/>
  <sheetViews>
    <sheetView showGridLines="0" tabSelected="1" zoomScaleNormal="100" workbookViewId="0">
      <selection activeCell="N6" sqref="N6:AA6"/>
    </sheetView>
  </sheetViews>
  <sheetFormatPr defaultColWidth="3.125" defaultRowHeight="18.75" customHeight="1" x14ac:dyDescent="0.4"/>
  <cols>
    <col min="1" max="36" width="3.125" style="46"/>
    <col min="37" max="37" width="11.5" style="46" bestFit="1" customWidth="1"/>
    <col min="38" max="16384" width="3.125" style="46"/>
  </cols>
  <sheetData>
    <row r="1" spans="1:42" ht="18.75" customHeight="1" thickBot="1" x14ac:dyDescent="0.45"/>
    <row r="2" spans="1:42" ht="18.75" customHeight="1" thickBot="1" x14ac:dyDescent="0.45">
      <c r="B2" s="106" t="s">
        <v>64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8"/>
    </row>
    <row r="3" spans="1:42" ht="18.75" customHeight="1" x14ac:dyDescent="0.4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2"/>
    </row>
    <row r="4" spans="1:42" ht="18.75" customHeight="1" x14ac:dyDescent="0.4">
      <c r="A4" s="52"/>
      <c r="B4" s="53"/>
      <c r="C4" s="105" t="s">
        <v>43</v>
      </c>
      <c r="D4" s="51" t="s">
        <v>168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230"/>
      <c r="AI4" s="230"/>
      <c r="AJ4" s="230"/>
      <c r="AK4" s="109"/>
      <c r="AL4" s="51"/>
      <c r="AM4" s="51"/>
      <c r="AN4" s="51"/>
      <c r="AO4" s="51"/>
      <c r="AP4" s="52"/>
    </row>
    <row r="5" spans="1:42" ht="18.75" customHeight="1" thickBot="1" x14ac:dyDescent="0.45">
      <c r="A5" s="52"/>
      <c r="B5" s="53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2"/>
    </row>
    <row r="6" spans="1:42" ht="18.75" customHeight="1" x14ac:dyDescent="0.4">
      <c r="A6" s="52"/>
      <c r="B6" s="53"/>
      <c r="C6" s="250" t="s">
        <v>65</v>
      </c>
      <c r="D6" s="251"/>
      <c r="E6" s="251"/>
      <c r="F6" s="251"/>
      <c r="G6" s="251"/>
      <c r="H6" s="252"/>
      <c r="I6" s="243" t="s">
        <v>163</v>
      </c>
      <c r="J6" s="243"/>
      <c r="K6" s="243"/>
      <c r="L6" s="243"/>
      <c r="M6" s="307"/>
      <c r="N6" s="237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238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2"/>
    </row>
    <row r="7" spans="1:42" ht="18.75" customHeight="1" x14ac:dyDescent="0.4">
      <c r="A7" s="52"/>
      <c r="B7" s="53"/>
      <c r="C7" s="303"/>
      <c r="D7" s="304"/>
      <c r="E7" s="304"/>
      <c r="F7" s="304"/>
      <c r="G7" s="304"/>
      <c r="H7" s="305"/>
      <c r="I7" s="306" t="s">
        <v>67</v>
      </c>
      <c r="J7" s="306"/>
      <c r="K7" s="306"/>
      <c r="L7" s="306"/>
      <c r="M7" s="307"/>
      <c r="N7" s="233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234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</row>
    <row r="8" spans="1:42" ht="18.75" customHeight="1" thickBot="1" x14ac:dyDescent="0.45">
      <c r="A8" s="52"/>
      <c r="B8" s="53"/>
      <c r="C8" s="253"/>
      <c r="D8" s="254"/>
      <c r="E8" s="254"/>
      <c r="F8" s="254"/>
      <c r="G8" s="254"/>
      <c r="H8" s="255"/>
      <c r="I8" s="243" t="s">
        <v>66</v>
      </c>
      <c r="J8" s="243"/>
      <c r="K8" s="243"/>
      <c r="L8" s="243"/>
      <c r="M8" s="307"/>
      <c r="N8" s="235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236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2"/>
    </row>
    <row r="9" spans="1:42" ht="18.75" customHeight="1" thickBot="1" x14ac:dyDescent="0.45">
      <c r="A9" s="52"/>
      <c r="B9" s="53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2"/>
    </row>
    <row r="10" spans="1:42" ht="18.75" customHeight="1" x14ac:dyDescent="0.4">
      <c r="A10" s="52"/>
      <c r="B10" s="53"/>
      <c r="C10" s="250" t="s">
        <v>68</v>
      </c>
      <c r="D10" s="251"/>
      <c r="E10" s="251"/>
      <c r="F10" s="251"/>
      <c r="G10" s="251"/>
      <c r="H10" s="252"/>
      <c r="I10" s="243" t="s">
        <v>46</v>
      </c>
      <c r="J10" s="243"/>
      <c r="K10" s="243"/>
      <c r="L10" s="231"/>
      <c r="M10" s="239"/>
      <c r="N10" s="239"/>
      <c r="O10" s="239"/>
      <c r="P10" s="232"/>
      <c r="Q10" s="243" t="s">
        <v>47</v>
      </c>
      <c r="R10" s="243"/>
      <c r="S10" s="231"/>
      <c r="T10" s="239"/>
      <c r="U10" s="232"/>
      <c r="V10" s="243" t="s">
        <v>48</v>
      </c>
      <c r="W10" s="243"/>
      <c r="X10" s="231"/>
      <c r="Y10" s="232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2"/>
    </row>
    <row r="11" spans="1:42" ht="18.75" customHeight="1" thickBot="1" x14ac:dyDescent="0.45">
      <c r="A11" s="52"/>
      <c r="B11" s="53"/>
      <c r="C11" s="253"/>
      <c r="D11" s="254"/>
      <c r="E11" s="254"/>
      <c r="F11" s="254"/>
      <c r="G11" s="254"/>
      <c r="H11" s="255"/>
      <c r="I11" s="243"/>
      <c r="J11" s="243"/>
      <c r="K11" s="243"/>
      <c r="L11" s="240"/>
      <c r="M11" s="241"/>
      <c r="N11" s="241"/>
      <c r="O11" s="241"/>
      <c r="P11" s="242"/>
      <c r="Q11" s="312" t="s">
        <v>49</v>
      </c>
      <c r="R11" s="307"/>
      <c r="S11" s="240"/>
      <c r="T11" s="241"/>
      <c r="U11" s="242"/>
      <c r="V11" s="312" t="s">
        <v>50</v>
      </c>
      <c r="W11" s="307"/>
      <c r="X11" s="240"/>
      <c r="Y11" s="242"/>
      <c r="Z11" s="51" t="s">
        <v>51</v>
      </c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2"/>
    </row>
    <row r="12" spans="1:42" ht="18.75" customHeight="1" thickBot="1" x14ac:dyDescent="0.45">
      <c r="A12" s="52"/>
      <c r="B12" s="53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2"/>
    </row>
    <row r="13" spans="1:42" ht="18.75" customHeight="1" x14ac:dyDescent="0.4">
      <c r="A13" s="52"/>
      <c r="B13" s="53"/>
      <c r="C13" s="250" t="s">
        <v>44</v>
      </c>
      <c r="D13" s="251"/>
      <c r="E13" s="251"/>
      <c r="F13" s="251"/>
      <c r="G13" s="251"/>
      <c r="H13" s="252"/>
      <c r="I13" s="243" t="s">
        <v>69</v>
      </c>
      <c r="J13" s="243"/>
      <c r="K13" s="243"/>
      <c r="L13" s="243"/>
      <c r="M13" s="237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238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2"/>
    </row>
    <row r="14" spans="1:42" ht="18.75" customHeight="1" thickBot="1" x14ac:dyDescent="0.45">
      <c r="A14" s="52"/>
      <c r="B14" s="53"/>
      <c r="C14" s="253"/>
      <c r="D14" s="254"/>
      <c r="E14" s="254"/>
      <c r="F14" s="254"/>
      <c r="G14" s="254"/>
      <c r="H14" s="255"/>
      <c r="I14" s="313" t="s">
        <v>45</v>
      </c>
      <c r="J14" s="243"/>
      <c r="K14" s="243"/>
      <c r="L14" s="243"/>
      <c r="M14" s="23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236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2"/>
    </row>
    <row r="15" spans="1:42" ht="18.75" customHeight="1" thickBot="1" x14ac:dyDescent="0.45">
      <c r="A15" s="52"/>
      <c r="B15" s="53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2"/>
    </row>
    <row r="16" spans="1:42" ht="18.75" customHeight="1" thickBot="1" x14ac:dyDescent="0.45">
      <c r="A16" s="52"/>
      <c r="B16" s="53"/>
      <c r="C16" s="244" t="s">
        <v>70</v>
      </c>
      <c r="D16" s="245"/>
      <c r="E16" s="245"/>
      <c r="F16" s="245"/>
      <c r="G16" s="245"/>
      <c r="H16" s="246"/>
      <c r="I16" s="230"/>
      <c r="J16" s="230"/>
      <c r="K16" s="230"/>
      <c r="L16" s="230"/>
      <c r="M16" s="308"/>
      <c r="N16" s="248"/>
      <c r="O16" s="248"/>
      <c r="P16" s="248"/>
      <c r="Q16" s="249"/>
      <c r="R16" s="110"/>
      <c r="S16" s="110"/>
      <c r="T16" s="55"/>
      <c r="U16" s="55"/>
      <c r="V16" s="55"/>
      <c r="W16" s="104"/>
      <c r="X16" s="55"/>
      <c r="Y16" s="55"/>
      <c r="Z16" s="104"/>
      <c r="AA16" s="55"/>
      <c r="AB16" s="55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2"/>
    </row>
    <row r="17" spans="1:42" ht="18.75" customHeight="1" thickBot="1" x14ac:dyDescent="0.45">
      <c r="A17" s="52"/>
      <c r="B17" s="53"/>
      <c r="C17" s="51"/>
      <c r="D17" s="51"/>
      <c r="E17" s="58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2"/>
    </row>
    <row r="18" spans="1:42" ht="18.75" customHeight="1" thickBot="1" x14ac:dyDescent="0.45">
      <c r="A18" s="52"/>
      <c r="B18" s="53"/>
      <c r="C18" s="244" t="s">
        <v>144</v>
      </c>
      <c r="D18" s="245"/>
      <c r="E18" s="245"/>
      <c r="F18" s="245"/>
      <c r="G18" s="245"/>
      <c r="H18" s="246"/>
      <c r="I18" s="230"/>
      <c r="J18" s="230"/>
      <c r="K18" s="230"/>
      <c r="L18" s="230"/>
      <c r="M18" s="247"/>
      <c r="N18" s="248"/>
      <c r="O18" s="248"/>
      <c r="P18" s="249"/>
      <c r="Q18" s="51" t="s">
        <v>26</v>
      </c>
      <c r="R18" s="51"/>
      <c r="S18" s="66"/>
      <c r="T18" s="66"/>
      <c r="U18" s="66"/>
      <c r="V18" s="66"/>
      <c r="W18" s="66"/>
      <c r="X18" s="55"/>
      <c r="Y18" s="55"/>
      <c r="AA18" s="55"/>
      <c r="AB18" s="55"/>
      <c r="AC18" s="55"/>
      <c r="AD18" s="45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51"/>
      <c r="AP18" s="52"/>
    </row>
    <row r="19" spans="1:42" ht="18.75" customHeight="1" thickBot="1" x14ac:dyDescent="0.45">
      <c r="A19" s="52"/>
      <c r="B19" s="53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51"/>
      <c r="O19" s="51"/>
      <c r="P19" s="51"/>
      <c r="Q19" s="51"/>
      <c r="R19" s="51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2"/>
    </row>
    <row r="20" spans="1:42" ht="18.75" customHeight="1" thickBot="1" x14ac:dyDescent="0.45">
      <c r="A20" s="52"/>
      <c r="B20" s="53"/>
      <c r="C20" s="244" t="s">
        <v>111</v>
      </c>
      <c r="D20" s="245"/>
      <c r="E20" s="245"/>
      <c r="F20" s="245"/>
      <c r="G20" s="245"/>
      <c r="H20" s="246"/>
      <c r="I20" s="112"/>
      <c r="J20" s="112"/>
      <c r="K20" s="112"/>
      <c r="L20" s="112"/>
      <c r="M20" s="247"/>
      <c r="N20" s="248"/>
      <c r="O20" s="248"/>
      <c r="P20" s="249"/>
      <c r="Q20" s="51"/>
      <c r="R20" s="51"/>
      <c r="S20" s="114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2"/>
    </row>
    <row r="21" spans="1:42" ht="18.75" customHeight="1" thickBot="1" x14ac:dyDescent="0.45">
      <c r="A21" s="52"/>
      <c r="B21" s="53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51"/>
      <c r="O21" s="51"/>
      <c r="P21" s="51"/>
      <c r="Q21" s="51"/>
      <c r="R21" s="51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2"/>
    </row>
    <row r="22" spans="1:42" ht="18.75" customHeight="1" x14ac:dyDescent="0.4">
      <c r="A22" s="52"/>
      <c r="B22" s="53"/>
      <c r="C22" s="250" t="s">
        <v>74</v>
      </c>
      <c r="D22" s="251"/>
      <c r="E22" s="251"/>
      <c r="F22" s="251"/>
      <c r="G22" s="251"/>
      <c r="H22" s="252"/>
      <c r="I22" s="256" t="s">
        <v>54</v>
      </c>
      <c r="J22" s="257"/>
      <c r="K22" s="257"/>
      <c r="M22" s="237"/>
      <c r="N22" s="238"/>
      <c r="O22" s="51"/>
      <c r="P22" s="51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2"/>
    </row>
    <row r="23" spans="1:42" ht="18.75" customHeight="1" thickBot="1" x14ac:dyDescent="0.45">
      <c r="A23" s="52"/>
      <c r="B23" s="53"/>
      <c r="C23" s="253"/>
      <c r="D23" s="254"/>
      <c r="E23" s="254"/>
      <c r="F23" s="254"/>
      <c r="G23" s="254"/>
      <c r="H23" s="255"/>
      <c r="I23" s="256" t="s">
        <v>53</v>
      </c>
      <c r="J23" s="257"/>
      <c r="K23" s="257"/>
      <c r="L23" s="46" t="s">
        <v>24</v>
      </c>
      <c r="M23" s="235"/>
      <c r="N23" s="236"/>
      <c r="O23" s="51" t="s">
        <v>81</v>
      </c>
      <c r="P23" s="51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2"/>
    </row>
    <row r="24" spans="1:42" ht="18.75" customHeight="1" thickBot="1" x14ac:dyDescent="0.45">
      <c r="A24" s="52"/>
      <c r="B24" s="53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 t="str">
        <f>IF($M$25="PEP","※管径φ50以上にて、PEP管を採用する場合は、事前に以下の事項を確認すること。","")</f>
        <v/>
      </c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2"/>
    </row>
    <row r="25" spans="1:42" ht="18.75" customHeight="1" thickBot="1" x14ac:dyDescent="0.45">
      <c r="A25" s="52"/>
      <c r="B25" s="53"/>
      <c r="C25" s="250" t="s">
        <v>188</v>
      </c>
      <c r="D25" s="251"/>
      <c r="E25" s="251"/>
      <c r="F25" s="251"/>
      <c r="G25" s="251"/>
      <c r="H25" s="252"/>
      <c r="I25" s="256" t="s">
        <v>54</v>
      </c>
      <c r="J25" s="257"/>
      <c r="K25" s="257"/>
      <c r="M25" s="237"/>
      <c r="N25" s="238"/>
      <c r="O25" s="51"/>
      <c r="P25" s="55"/>
      <c r="Q25" s="55"/>
      <c r="R25" s="55"/>
      <c r="S25" s="150"/>
      <c r="T25" s="55" t="str">
        <f>IF($M$25="PEP","静水圧が 0.75MPa を超えない。","")</f>
        <v/>
      </c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2"/>
    </row>
    <row r="26" spans="1:42" ht="18.75" customHeight="1" thickBot="1" x14ac:dyDescent="0.45">
      <c r="A26" s="52"/>
      <c r="B26" s="53"/>
      <c r="C26" s="253"/>
      <c r="D26" s="254"/>
      <c r="E26" s="254"/>
      <c r="F26" s="254"/>
      <c r="G26" s="254"/>
      <c r="H26" s="255"/>
      <c r="I26" s="256" t="s">
        <v>53</v>
      </c>
      <c r="J26" s="257"/>
      <c r="K26" s="257"/>
      <c r="L26" s="46" t="s">
        <v>24</v>
      </c>
      <c r="M26" s="235"/>
      <c r="N26" s="236"/>
      <c r="O26" s="51" t="s">
        <v>81</v>
      </c>
      <c r="P26" s="55"/>
      <c r="Q26" s="55"/>
      <c r="R26" s="55"/>
      <c r="S26" s="150"/>
      <c r="T26" s="55" t="str">
        <f>IF($M$25="PEP","有機溶剤等の土壌汚染が懸念されない。","")</f>
        <v/>
      </c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2"/>
    </row>
    <row r="27" spans="1:42" ht="18.75" customHeight="1" thickBot="1" x14ac:dyDescent="0.45">
      <c r="A27" s="52"/>
      <c r="B27" s="53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150"/>
      <c r="T27" s="51" t="str">
        <f>IF($M$25="PEP","布設場所に国道は含まれない。（国道である場合は、PEPφ50のみ使用可能。）","")</f>
        <v/>
      </c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2"/>
    </row>
    <row r="28" spans="1:42" ht="18.75" customHeight="1" x14ac:dyDescent="0.4">
      <c r="A28" s="52"/>
      <c r="B28" s="53"/>
      <c r="C28" s="250" t="s">
        <v>86</v>
      </c>
      <c r="D28" s="251"/>
      <c r="E28" s="251"/>
      <c r="F28" s="251"/>
      <c r="G28" s="251"/>
      <c r="H28" s="252"/>
      <c r="I28" s="256" t="s">
        <v>54</v>
      </c>
      <c r="J28" s="257"/>
      <c r="K28" s="257"/>
      <c r="M28" s="237"/>
      <c r="N28" s="238"/>
      <c r="O28" s="51"/>
      <c r="P28" s="51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1"/>
      <c r="AH28" s="51"/>
      <c r="AI28" s="51"/>
      <c r="AJ28" s="51"/>
      <c r="AK28" s="51"/>
      <c r="AL28" s="51"/>
      <c r="AM28" s="51"/>
      <c r="AN28" s="51"/>
      <c r="AO28" s="51"/>
      <c r="AP28" s="52"/>
    </row>
    <row r="29" spans="1:42" ht="18.75" customHeight="1" thickBot="1" x14ac:dyDescent="0.45">
      <c r="A29" s="52"/>
      <c r="B29" s="53"/>
      <c r="C29" s="253"/>
      <c r="D29" s="254"/>
      <c r="E29" s="254"/>
      <c r="F29" s="254"/>
      <c r="G29" s="254"/>
      <c r="H29" s="255"/>
      <c r="I29" s="256" t="s">
        <v>53</v>
      </c>
      <c r="J29" s="257"/>
      <c r="K29" s="257"/>
      <c r="L29" s="46" t="s">
        <v>24</v>
      </c>
      <c r="M29" s="235"/>
      <c r="N29" s="236"/>
      <c r="O29" s="51" t="s">
        <v>81</v>
      </c>
      <c r="P29" s="51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1"/>
      <c r="AH29" s="51"/>
      <c r="AI29" s="51"/>
      <c r="AJ29" s="51"/>
      <c r="AK29" s="51"/>
      <c r="AL29" s="51"/>
      <c r="AM29" s="51"/>
      <c r="AN29" s="51"/>
      <c r="AO29" s="51"/>
      <c r="AP29" s="52"/>
    </row>
    <row r="30" spans="1:42" ht="18.75" customHeight="1" thickBot="1" x14ac:dyDescent="0.45">
      <c r="A30" s="52"/>
      <c r="B30" s="53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2"/>
    </row>
    <row r="31" spans="1:42" ht="18.75" customHeight="1" thickBot="1" x14ac:dyDescent="0.45">
      <c r="A31" s="52"/>
      <c r="B31" s="53"/>
      <c r="C31" s="244" t="s">
        <v>89</v>
      </c>
      <c r="D31" s="245"/>
      <c r="E31" s="245"/>
      <c r="F31" s="245"/>
      <c r="G31" s="245"/>
      <c r="H31" s="246"/>
      <c r="I31" s="51"/>
      <c r="J31" s="247"/>
      <c r="K31" s="248"/>
      <c r="L31" s="248"/>
      <c r="M31" s="249"/>
      <c r="N31" s="51" t="s">
        <v>90</v>
      </c>
      <c r="O31" s="51" t="s">
        <v>155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2"/>
    </row>
    <row r="32" spans="1:42" ht="18.75" customHeight="1" thickBot="1" x14ac:dyDescent="0.45">
      <c r="A32" s="52"/>
      <c r="B32" s="53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2"/>
    </row>
    <row r="33" spans="1:42" ht="18.75" customHeight="1" x14ac:dyDescent="0.4">
      <c r="A33" s="52"/>
      <c r="B33" s="53"/>
      <c r="C33" s="277" t="s">
        <v>173</v>
      </c>
      <c r="D33" s="278"/>
      <c r="E33" s="278"/>
      <c r="F33" s="278"/>
      <c r="G33" s="278"/>
      <c r="H33" s="279"/>
      <c r="I33" s="51"/>
      <c r="K33" s="55" t="s">
        <v>23</v>
      </c>
      <c r="L33" s="55"/>
      <c r="M33" s="55"/>
      <c r="N33" s="55"/>
      <c r="O33" s="267" t="str">
        <f>IF($M$26=25,$M$23,"")&amp;""</f>
        <v/>
      </c>
      <c r="P33" s="268"/>
      <c r="Q33" s="101" t="s">
        <v>93</v>
      </c>
      <c r="R33" s="268" t="str">
        <f>IF($O$33="","",$M$26)</f>
        <v/>
      </c>
      <c r="S33" s="272"/>
      <c r="T33" s="51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51"/>
      <c r="AL33" s="51"/>
      <c r="AM33" s="51"/>
      <c r="AN33" s="51"/>
      <c r="AO33" s="51"/>
      <c r="AP33" s="52"/>
    </row>
    <row r="34" spans="1:42" ht="18.75" customHeight="1" x14ac:dyDescent="0.4">
      <c r="A34" s="52"/>
      <c r="B34" s="53"/>
      <c r="C34" s="280"/>
      <c r="D34" s="281"/>
      <c r="E34" s="281"/>
      <c r="F34" s="281"/>
      <c r="G34" s="281"/>
      <c r="H34" s="282"/>
      <c r="I34" s="51"/>
      <c r="K34" s="110" t="s">
        <v>91</v>
      </c>
      <c r="L34" s="104"/>
      <c r="M34" s="104"/>
      <c r="N34" s="104"/>
      <c r="O34" s="269" t="str">
        <f>IF(AND($M$26&lt;&gt;25,$M$26&lt;&gt;""),$M$23,"")&amp;""</f>
        <v/>
      </c>
      <c r="P34" s="270"/>
      <c r="Q34" s="102" t="s">
        <v>93</v>
      </c>
      <c r="R34" s="273" t="str">
        <f>IF($O$34="","",$M$26)&amp;""</f>
        <v/>
      </c>
      <c r="S34" s="274"/>
      <c r="T34" s="51"/>
      <c r="U34" s="51" t="s">
        <v>196</v>
      </c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51"/>
      <c r="AL34" s="51"/>
      <c r="AM34" s="51"/>
      <c r="AN34" s="51"/>
      <c r="AO34" s="51"/>
      <c r="AP34" s="52"/>
    </row>
    <row r="35" spans="1:42" ht="18.75" customHeight="1" thickBot="1" x14ac:dyDescent="0.45">
      <c r="A35" s="52"/>
      <c r="B35" s="53"/>
      <c r="C35" s="283"/>
      <c r="D35" s="284"/>
      <c r="E35" s="284"/>
      <c r="F35" s="284"/>
      <c r="G35" s="284"/>
      <c r="H35" s="285"/>
      <c r="I35" s="51"/>
      <c r="K35" s="110" t="s">
        <v>92</v>
      </c>
      <c r="L35" s="104"/>
      <c r="M35" s="104"/>
      <c r="N35" s="104"/>
      <c r="O35" s="235"/>
      <c r="P35" s="271"/>
      <c r="Q35" s="115" t="s">
        <v>93</v>
      </c>
      <c r="R35" s="275"/>
      <c r="S35" s="276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51"/>
      <c r="AL35" s="51"/>
      <c r="AM35" s="51"/>
      <c r="AN35" s="51"/>
      <c r="AO35" s="51"/>
      <c r="AP35" s="52"/>
    </row>
    <row r="36" spans="1:42" ht="18.75" customHeight="1" thickBot="1" x14ac:dyDescent="0.45">
      <c r="A36" s="52"/>
      <c r="B36" s="53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2"/>
    </row>
    <row r="37" spans="1:42" ht="18.75" customHeight="1" x14ac:dyDescent="0.4">
      <c r="A37" s="52"/>
      <c r="B37" s="53"/>
      <c r="C37" s="286" t="s">
        <v>94</v>
      </c>
      <c r="D37" s="278"/>
      <c r="E37" s="278"/>
      <c r="F37" s="278"/>
      <c r="G37" s="278"/>
      <c r="H37" s="279"/>
      <c r="I37" s="51"/>
      <c r="K37" s="51" t="s">
        <v>95</v>
      </c>
      <c r="L37" s="51"/>
      <c r="M37" s="51"/>
      <c r="N37" s="51"/>
      <c r="O37" s="51"/>
      <c r="P37" s="51"/>
      <c r="Q37" s="51"/>
      <c r="S37" s="51" t="s">
        <v>24</v>
      </c>
      <c r="T37" s="231"/>
      <c r="U37" s="232"/>
      <c r="V37" s="116" t="s">
        <v>99</v>
      </c>
      <c r="W37" s="117"/>
      <c r="X37" s="237"/>
      <c r="Y37" s="238"/>
      <c r="Z37" s="51" t="s">
        <v>140</v>
      </c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2"/>
    </row>
    <row r="38" spans="1:42" ht="18.75" customHeight="1" x14ac:dyDescent="0.4">
      <c r="A38" s="52"/>
      <c r="B38" s="53"/>
      <c r="C38" s="280"/>
      <c r="D38" s="281"/>
      <c r="E38" s="281"/>
      <c r="F38" s="281"/>
      <c r="G38" s="281"/>
      <c r="H38" s="282"/>
      <c r="I38" s="51"/>
      <c r="K38" s="46" t="s">
        <v>148</v>
      </c>
      <c r="S38" s="51" t="s">
        <v>24</v>
      </c>
      <c r="T38" s="233"/>
      <c r="U38" s="234"/>
      <c r="V38" s="116" t="s">
        <v>99</v>
      </c>
      <c r="W38" s="117"/>
      <c r="X38" s="233"/>
      <c r="Y38" s="234"/>
      <c r="Z38" s="51" t="s">
        <v>140</v>
      </c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2"/>
    </row>
    <row r="39" spans="1:42" ht="18.75" customHeight="1" x14ac:dyDescent="0.4">
      <c r="A39" s="52"/>
      <c r="B39" s="53"/>
      <c r="C39" s="280"/>
      <c r="D39" s="281"/>
      <c r="E39" s="281"/>
      <c r="F39" s="281"/>
      <c r="G39" s="281"/>
      <c r="H39" s="282"/>
      <c r="I39" s="51"/>
      <c r="K39" s="51" t="s">
        <v>96</v>
      </c>
      <c r="L39" s="51"/>
      <c r="M39" s="51"/>
      <c r="N39" s="51"/>
      <c r="O39" s="51"/>
      <c r="P39" s="51"/>
      <c r="Q39" s="51"/>
      <c r="S39" s="51" t="s">
        <v>98</v>
      </c>
      <c r="T39" s="233"/>
      <c r="U39" s="234"/>
      <c r="V39" s="116" t="s">
        <v>99</v>
      </c>
      <c r="W39" s="117"/>
      <c r="X39" s="233"/>
      <c r="Y39" s="234"/>
      <c r="Z39" s="51" t="s">
        <v>140</v>
      </c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2"/>
    </row>
    <row r="40" spans="1:42" ht="18.75" customHeight="1" thickBot="1" x14ac:dyDescent="0.45">
      <c r="A40" s="52"/>
      <c r="B40" s="53"/>
      <c r="C40" s="283"/>
      <c r="D40" s="284"/>
      <c r="E40" s="284"/>
      <c r="F40" s="284"/>
      <c r="G40" s="284"/>
      <c r="H40" s="285"/>
      <c r="I40" s="51"/>
      <c r="K40" s="51" t="s">
        <v>97</v>
      </c>
      <c r="L40" s="51"/>
      <c r="M40" s="51"/>
      <c r="N40" s="51"/>
      <c r="O40" s="51"/>
      <c r="P40" s="51"/>
      <c r="Q40" s="51"/>
      <c r="S40" s="51" t="s">
        <v>24</v>
      </c>
      <c r="T40" s="235"/>
      <c r="U40" s="236"/>
      <c r="V40" s="116" t="s">
        <v>99</v>
      </c>
      <c r="W40" s="117"/>
      <c r="X40" s="235"/>
      <c r="Y40" s="236"/>
      <c r="Z40" s="51" t="s">
        <v>140</v>
      </c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2"/>
    </row>
    <row r="41" spans="1:42" ht="18.75" customHeight="1" x14ac:dyDescent="0.4">
      <c r="A41" s="52"/>
      <c r="B41" s="53"/>
      <c r="C41" s="55"/>
      <c r="D41" s="55"/>
      <c r="E41" s="55"/>
      <c r="F41" s="118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92"/>
      <c r="R41" s="55"/>
      <c r="S41" s="55"/>
      <c r="T41" s="104"/>
      <c r="U41" s="92"/>
      <c r="V41" s="55"/>
      <c r="W41" s="55"/>
      <c r="X41" s="55"/>
      <c r="Y41" s="55"/>
      <c r="Z41" s="55"/>
      <c r="AA41" s="55"/>
      <c r="AB41" s="55"/>
      <c r="AC41" s="55"/>
      <c r="AD41" s="55"/>
      <c r="AE41" s="92"/>
      <c r="AF41" s="55"/>
      <c r="AG41" s="55"/>
      <c r="AH41" s="104"/>
      <c r="AI41" s="51"/>
      <c r="AJ41" s="51"/>
      <c r="AK41" s="51"/>
      <c r="AL41" s="51"/>
      <c r="AM41" s="51"/>
      <c r="AN41" s="51"/>
      <c r="AO41" s="51"/>
      <c r="AP41" s="52"/>
    </row>
    <row r="42" spans="1:42" ht="18.75" customHeight="1" x14ac:dyDescent="0.4">
      <c r="A42" s="52"/>
      <c r="B42" s="53"/>
      <c r="C42" s="286" t="s">
        <v>156</v>
      </c>
      <c r="D42" s="278"/>
      <c r="E42" s="278"/>
      <c r="F42" s="278"/>
      <c r="G42" s="278"/>
      <c r="H42" s="279"/>
      <c r="I42" s="55"/>
      <c r="J42" s="55"/>
      <c r="K42" s="55" t="s">
        <v>157</v>
      </c>
      <c r="L42" s="55"/>
      <c r="M42" s="55"/>
      <c r="N42" s="55"/>
      <c r="O42" s="55"/>
      <c r="P42" s="55"/>
      <c r="Q42" s="302" t="s">
        <v>197</v>
      </c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51"/>
      <c r="AM42" s="51"/>
      <c r="AN42" s="51"/>
      <c r="AO42" s="51"/>
      <c r="AP42" s="52"/>
    </row>
    <row r="43" spans="1:42" ht="18.75" customHeight="1" x14ac:dyDescent="0.4">
      <c r="A43" s="52"/>
      <c r="B43" s="53"/>
      <c r="C43" s="280"/>
      <c r="D43" s="281"/>
      <c r="E43" s="281"/>
      <c r="F43" s="281"/>
      <c r="G43" s="281"/>
      <c r="H43" s="282"/>
      <c r="I43" s="51"/>
      <c r="J43" s="51"/>
      <c r="K43" s="51" t="s">
        <v>162</v>
      </c>
      <c r="L43" s="51"/>
      <c r="M43" s="51"/>
      <c r="N43" s="51"/>
      <c r="O43" s="51"/>
      <c r="P43" s="51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51"/>
      <c r="AM43" s="51"/>
      <c r="AN43" s="51"/>
      <c r="AO43" s="51"/>
      <c r="AP43" s="52"/>
    </row>
    <row r="44" spans="1:42" ht="18.75" customHeight="1" x14ac:dyDescent="0.4">
      <c r="A44" s="52"/>
      <c r="B44" s="53"/>
      <c r="C44" s="280"/>
      <c r="D44" s="281"/>
      <c r="E44" s="281"/>
      <c r="F44" s="281"/>
      <c r="G44" s="281"/>
      <c r="H44" s="282"/>
      <c r="I44" s="51"/>
      <c r="J44" s="51"/>
      <c r="K44" s="51" t="s">
        <v>158</v>
      </c>
      <c r="L44" s="51"/>
      <c r="M44" s="51"/>
      <c r="N44" s="51"/>
      <c r="O44" s="51"/>
      <c r="P44" s="51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2"/>
      <c r="AL44" s="51"/>
      <c r="AM44" s="51"/>
      <c r="AN44" s="51"/>
      <c r="AO44" s="51"/>
      <c r="AP44" s="52"/>
    </row>
    <row r="45" spans="1:42" ht="18.75" customHeight="1" x14ac:dyDescent="0.4">
      <c r="A45" s="52"/>
      <c r="B45" s="53"/>
      <c r="C45" s="280"/>
      <c r="D45" s="281"/>
      <c r="E45" s="281"/>
      <c r="F45" s="281"/>
      <c r="G45" s="281"/>
      <c r="H45" s="282"/>
      <c r="I45" s="51"/>
      <c r="J45" s="51"/>
      <c r="K45" s="51" t="s">
        <v>159</v>
      </c>
      <c r="L45" s="51"/>
      <c r="M45" s="51"/>
      <c r="N45" s="51"/>
      <c r="O45" s="51"/>
      <c r="P45" s="51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  <c r="AL45" s="51"/>
      <c r="AM45" s="51"/>
      <c r="AN45" s="51"/>
      <c r="AO45" s="51"/>
      <c r="AP45" s="52"/>
    </row>
    <row r="46" spans="1:42" ht="18.75" customHeight="1" x14ac:dyDescent="0.4">
      <c r="A46" s="52"/>
      <c r="B46" s="53"/>
      <c r="C46" s="280"/>
      <c r="D46" s="281"/>
      <c r="E46" s="281"/>
      <c r="F46" s="281"/>
      <c r="G46" s="281"/>
      <c r="H46" s="282"/>
      <c r="I46" s="51"/>
      <c r="J46" s="51"/>
      <c r="K46" s="51" t="s">
        <v>160</v>
      </c>
      <c r="L46" s="51"/>
      <c r="M46" s="51"/>
      <c r="N46" s="51"/>
      <c r="O46" s="51"/>
      <c r="P46" s="51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51"/>
      <c r="AM46" s="51"/>
      <c r="AN46" s="51"/>
      <c r="AO46" s="51"/>
      <c r="AP46" s="52"/>
    </row>
    <row r="47" spans="1:42" ht="18.75" customHeight="1" x14ac:dyDescent="0.4">
      <c r="A47" s="52"/>
      <c r="B47" s="53"/>
      <c r="C47" s="283"/>
      <c r="D47" s="284"/>
      <c r="E47" s="284"/>
      <c r="F47" s="284"/>
      <c r="G47" s="284"/>
      <c r="H47" s="285"/>
      <c r="I47" s="51"/>
      <c r="J47" s="51"/>
      <c r="K47" s="51" t="s">
        <v>161</v>
      </c>
      <c r="L47" s="51"/>
      <c r="M47" s="51"/>
      <c r="N47" s="51"/>
      <c r="O47" s="51"/>
      <c r="P47" s="51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51"/>
      <c r="AM47" s="51"/>
      <c r="AN47" s="51"/>
      <c r="AO47" s="51"/>
      <c r="AP47" s="52"/>
    </row>
    <row r="48" spans="1:42" ht="18.75" customHeight="1" thickBot="1" x14ac:dyDescent="0.45">
      <c r="A48" s="52"/>
      <c r="B48" s="60"/>
      <c r="C48" s="119"/>
      <c r="D48" s="119"/>
      <c r="E48" s="119"/>
      <c r="F48" s="119"/>
      <c r="G48" s="119"/>
      <c r="H48" s="119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2"/>
    </row>
    <row r="49" spans="1:42" ht="18.75" customHeight="1" x14ac:dyDescent="0.4">
      <c r="A49" s="52"/>
      <c r="B49" s="53"/>
      <c r="C49" s="120"/>
      <c r="D49" s="120"/>
      <c r="E49" s="120"/>
      <c r="F49" s="120"/>
      <c r="G49" s="120"/>
      <c r="H49" s="120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2"/>
    </row>
    <row r="50" spans="1:42" s="100" customFormat="1" ht="18.75" customHeight="1" x14ac:dyDescent="0.4">
      <c r="A50" s="96"/>
      <c r="B50" s="97"/>
      <c r="C50" s="103" t="s">
        <v>184</v>
      </c>
      <c r="D50" s="98" t="s">
        <v>185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99"/>
      <c r="AK50" s="99"/>
      <c r="AL50" s="99"/>
      <c r="AM50" s="99"/>
      <c r="AN50" s="99"/>
      <c r="AO50" s="99"/>
      <c r="AP50" s="96"/>
    </row>
    <row r="51" spans="1:42" s="100" customFormat="1" ht="18.75" customHeight="1" thickBot="1" x14ac:dyDescent="0.45">
      <c r="A51" s="96"/>
      <c r="B51" s="97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99"/>
      <c r="AK51" s="99"/>
      <c r="AL51" s="99"/>
      <c r="AM51" s="99"/>
      <c r="AN51" s="99"/>
      <c r="AO51" s="99"/>
      <c r="AP51" s="96"/>
    </row>
    <row r="52" spans="1:42" s="100" customFormat="1" ht="18.75" customHeight="1" x14ac:dyDescent="0.4">
      <c r="A52" s="96"/>
      <c r="B52" s="97"/>
      <c r="C52" s="287" t="s">
        <v>186</v>
      </c>
      <c r="D52" s="288"/>
      <c r="E52" s="288"/>
      <c r="F52" s="288"/>
      <c r="G52" s="288"/>
      <c r="H52" s="288"/>
      <c r="I52" s="293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5"/>
      <c r="AN52" s="99"/>
      <c r="AO52" s="99"/>
      <c r="AP52" s="96"/>
    </row>
    <row r="53" spans="1:42" s="100" customFormat="1" ht="18.75" customHeight="1" x14ac:dyDescent="0.4">
      <c r="A53" s="96"/>
      <c r="B53" s="97"/>
      <c r="C53" s="289"/>
      <c r="D53" s="290"/>
      <c r="E53" s="290"/>
      <c r="F53" s="290"/>
      <c r="G53" s="290"/>
      <c r="H53" s="290"/>
      <c r="I53" s="296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8"/>
      <c r="AN53" s="99"/>
      <c r="AO53" s="99"/>
      <c r="AP53" s="96"/>
    </row>
    <row r="54" spans="1:42" s="100" customFormat="1" ht="18.75" customHeight="1" x14ac:dyDescent="0.4">
      <c r="A54" s="96"/>
      <c r="B54" s="97"/>
      <c r="C54" s="289"/>
      <c r="D54" s="290"/>
      <c r="E54" s="290"/>
      <c r="F54" s="290"/>
      <c r="G54" s="290"/>
      <c r="H54" s="290"/>
      <c r="I54" s="296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8"/>
      <c r="AN54" s="99"/>
      <c r="AO54" s="99"/>
      <c r="AP54" s="96"/>
    </row>
    <row r="55" spans="1:42" s="100" customFormat="1" ht="18.75" customHeight="1" x14ac:dyDescent="0.4">
      <c r="A55" s="96"/>
      <c r="B55" s="97"/>
      <c r="C55" s="289"/>
      <c r="D55" s="290"/>
      <c r="E55" s="290"/>
      <c r="F55" s="290"/>
      <c r="G55" s="290"/>
      <c r="H55" s="290"/>
      <c r="I55" s="296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8"/>
      <c r="AN55" s="99"/>
      <c r="AO55" s="99"/>
      <c r="AP55" s="96"/>
    </row>
    <row r="56" spans="1:42" s="100" customFormat="1" ht="18.75" customHeight="1" x14ac:dyDescent="0.4">
      <c r="A56" s="96"/>
      <c r="B56" s="97"/>
      <c r="C56" s="289"/>
      <c r="D56" s="290"/>
      <c r="E56" s="290"/>
      <c r="F56" s="290"/>
      <c r="G56" s="290"/>
      <c r="H56" s="290"/>
      <c r="I56" s="296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8"/>
      <c r="AN56" s="99"/>
      <c r="AO56" s="99"/>
      <c r="AP56" s="96"/>
    </row>
    <row r="57" spans="1:42" s="100" customFormat="1" ht="18.75" customHeight="1" x14ac:dyDescent="0.4">
      <c r="A57" s="96"/>
      <c r="B57" s="97"/>
      <c r="C57" s="289"/>
      <c r="D57" s="290"/>
      <c r="E57" s="290"/>
      <c r="F57" s="290"/>
      <c r="G57" s="290"/>
      <c r="H57" s="290"/>
      <c r="I57" s="296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8"/>
      <c r="AN57" s="99"/>
      <c r="AO57" s="99"/>
      <c r="AP57" s="96"/>
    </row>
    <row r="58" spans="1:42" s="100" customFormat="1" ht="18.75" customHeight="1" thickBot="1" x14ac:dyDescent="0.45">
      <c r="A58" s="96"/>
      <c r="B58" s="97"/>
      <c r="C58" s="291"/>
      <c r="D58" s="292"/>
      <c r="E58" s="292"/>
      <c r="F58" s="292"/>
      <c r="G58" s="292"/>
      <c r="H58" s="292"/>
      <c r="I58" s="299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1"/>
      <c r="AN58" s="99"/>
      <c r="AO58" s="99"/>
      <c r="AP58" s="96"/>
    </row>
    <row r="59" spans="1:42" ht="18.75" customHeight="1" x14ac:dyDescent="0.4">
      <c r="A59" s="52"/>
      <c r="B59" s="53"/>
      <c r="C59" s="120"/>
      <c r="D59" s="120"/>
      <c r="E59" s="120"/>
      <c r="F59" s="120"/>
      <c r="G59" s="120"/>
      <c r="H59" s="120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2"/>
    </row>
    <row r="60" spans="1:42" ht="18.75" customHeight="1" thickBot="1" x14ac:dyDescent="0.45">
      <c r="A60" s="52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2"/>
    </row>
    <row r="61" spans="1:42" ht="18.75" customHeight="1" x14ac:dyDescent="0.4">
      <c r="B61" s="258" t="s">
        <v>199</v>
      </c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60"/>
    </row>
    <row r="62" spans="1:42" ht="18.75" customHeight="1" x14ac:dyDescent="0.4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  <c r="AK62" s="262"/>
      <c r="AL62" s="262"/>
      <c r="AM62" s="262"/>
      <c r="AN62" s="262"/>
      <c r="AO62" s="262"/>
      <c r="AP62" s="263"/>
    </row>
    <row r="63" spans="1:42" ht="18.75" customHeight="1" thickBot="1" x14ac:dyDescent="0.45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  <c r="AP63" s="266"/>
    </row>
  </sheetData>
  <sheetProtection algorithmName="SHA-512" hashValue="ZNwprHcr9XCbRbyTlJSwePWW0iGaZRKerSN4fXKHQjLjm0c0tQTUl6XhSNt1mo1RSdQK9C18pgpNYbVV33kMSg==" saltValue="g1qdxUsCMTqj4+SQjlRSIw==" spinCount="100000" sheet="1" selectLockedCells="1"/>
  <mergeCells count="69">
    <mergeCell ref="I22:K22"/>
    <mergeCell ref="I23:K23"/>
    <mergeCell ref="M22:N22"/>
    <mergeCell ref="M23:N23"/>
    <mergeCell ref="I6:M6"/>
    <mergeCell ref="I8:M8"/>
    <mergeCell ref="M13:Z13"/>
    <mergeCell ref="I14:L14"/>
    <mergeCell ref="M14:Z14"/>
    <mergeCell ref="Q22:AD23"/>
    <mergeCell ref="C6:H8"/>
    <mergeCell ref="I7:M7"/>
    <mergeCell ref="C16:H16"/>
    <mergeCell ref="M16:Q16"/>
    <mergeCell ref="C10:H11"/>
    <mergeCell ref="I10:K11"/>
    <mergeCell ref="Q10:R10"/>
    <mergeCell ref="N6:AA6"/>
    <mergeCell ref="N7:AA7"/>
    <mergeCell ref="N8:AA8"/>
    <mergeCell ref="I16:L16"/>
    <mergeCell ref="V11:W11"/>
    <mergeCell ref="Q11:R11"/>
    <mergeCell ref="L10:P11"/>
    <mergeCell ref="C13:H14"/>
    <mergeCell ref="I13:L13"/>
    <mergeCell ref="B61:AP63"/>
    <mergeCell ref="C31:H31"/>
    <mergeCell ref="J31:M31"/>
    <mergeCell ref="O33:P33"/>
    <mergeCell ref="O34:P34"/>
    <mergeCell ref="O35:P35"/>
    <mergeCell ref="R33:S33"/>
    <mergeCell ref="R34:S34"/>
    <mergeCell ref="R35:S35"/>
    <mergeCell ref="C33:H35"/>
    <mergeCell ref="C37:H40"/>
    <mergeCell ref="C42:H47"/>
    <mergeCell ref="C52:H58"/>
    <mergeCell ref="I52:AM58"/>
    <mergeCell ref="Q42:AK47"/>
    <mergeCell ref="C18:H18"/>
    <mergeCell ref="I18:L18"/>
    <mergeCell ref="M18:P18"/>
    <mergeCell ref="C28:H29"/>
    <mergeCell ref="I28:K28"/>
    <mergeCell ref="M28:N28"/>
    <mergeCell ref="I29:K29"/>
    <mergeCell ref="M29:N29"/>
    <mergeCell ref="C20:H20"/>
    <mergeCell ref="M20:P20"/>
    <mergeCell ref="I25:K25"/>
    <mergeCell ref="M25:N25"/>
    <mergeCell ref="I26:K26"/>
    <mergeCell ref="M26:N26"/>
    <mergeCell ref="C25:H26"/>
    <mergeCell ref="C22:H23"/>
    <mergeCell ref="AH4:AJ4"/>
    <mergeCell ref="T37:U37"/>
    <mergeCell ref="T38:U38"/>
    <mergeCell ref="T39:U39"/>
    <mergeCell ref="T40:U40"/>
    <mergeCell ref="X37:Y37"/>
    <mergeCell ref="X38:Y38"/>
    <mergeCell ref="X39:Y39"/>
    <mergeCell ref="X40:Y40"/>
    <mergeCell ref="S10:U11"/>
    <mergeCell ref="X10:Y11"/>
    <mergeCell ref="V10:W10"/>
  </mergeCells>
  <phoneticPr fontId="1"/>
  <conditionalFormatting sqref="AA18:AC18 X18:Y18">
    <cfRule type="expression" dxfId="3" priority="5">
      <formula>$M$18="改造"</formula>
    </cfRule>
  </conditionalFormatting>
  <conditionalFormatting sqref="S25:S27">
    <cfRule type="expression" dxfId="2" priority="2">
      <formula>$M$25="PEP"</formula>
    </cfRule>
  </conditionalFormatting>
  <pageMargins left="0.78740157480314965" right="0.78740157480314965" top="0.78740157480314965" bottom="0.78740157480314965" header="0.31496062992125984" footer="0.31496062992125984"/>
  <pageSetup paperSize="8" orientation="portrait" verticalDpi="0" r:id="rId1"/>
  <ignoredErrors>
    <ignoredError sqref="P35 S35 P33 O34:P34 O33 S33 R34:S34 R3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'LIST '!$C$3:$C$4</xm:f>
          </x14:formula1>
          <xm:sqref>M16:Q16 M20:P20</xm:sqref>
        </x14:dataValidation>
        <x14:dataValidation type="list" allowBlank="1" showInputMessage="1" showErrorMessage="1" xr:uid="{00000000-0002-0000-0100-000001000000}">
          <x14:formula1>
            <xm:f>'LIST '!$C$6:$C$11</xm:f>
          </x14:formula1>
          <xm:sqref>M22:N22</xm:sqref>
        </x14:dataValidation>
        <x14:dataValidation type="list" allowBlank="1" showInputMessage="1" showErrorMessage="1" xr:uid="{00000000-0002-0000-0100-000002000000}">
          <x14:formula1>
            <xm:f>'LIST '!$C$13:$C$15</xm:f>
          </x14:formula1>
          <xm:sqref>M25:N25</xm:sqref>
        </x14:dataValidation>
        <x14:dataValidation type="list" allowBlank="1" showInputMessage="1" showErrorMessage="1" xr:uid="{00000000-0002-0000-0100-000003000000}">
          <x14:formula1>
            <xm:f>'LIST '!$C$17</xm:f>
          </x14:formula1>
          <xm:sqref>M28:N28</xm:sqref>
        </x14:dataValidation>
        <x14:dataValidation type="list" allowBlank="1" showInputMessage="1" showErrorMessage="1" xr:uid="{00000000-0002-0000-0100-000004000000}">
          <x14:formula1>
            <xm:f>'LIST '!$C$19:$C$20</xm:f>
          </x14:formula1>
          <xm:sqref>S25 S26 S27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7" tint="0.59999389629810485"/>
  </sheetPr>
  <dimension ref="A1:AP39"/>
  <sheetViews>
    <sheetView showGridLines="0" zoomScaleNormal="100" workbookViewId="0">
      <selection activeCell="J29" sqref="J29:AA31"/>
    </sheetView>
  </sheetViews>
  <sheetFormatPr defaultColWidth="3.125" defaultRowHeight="18.75" customHeight="1" x14ac:dyDescent="0.4"/>
  <cols>
    <col min="1" max="16384" width="3.125" style="46"/>
  </cols>
  <sheetData>
    <row r="1" spans="1:42" ht="18.75" customHeight="1" thickBot="1" x14ac:dyDescent="0.45"/>
    <row r="2" spans="1:42" ht="18.75" customHeight="1" thickBot="1" x14ac:dyDescent="0.45">
      <c r="B2" s="47" t="s">
        <v>109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9"/>
    </row>
    <row r="3" spans="1:42" ht="18.75" customHeight="1" x14ac:dyDescent="0.4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2"/>
    </row>
    <row r="4" spans="1:42" ht="18.75" customHeight="1" x14ac:dyDescent="0.4">
      <c r="A4" s="51"/>
      <c r="B4" s="53"/>
      <c r="C4" s="54" t="s">
        <v>101</v>
      </c>
      <c r="D4" s="51" t="s">
        <v>55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2"/>
    </row>
    <row r="5" spans="1:42" ht="18.75" customHeight="1" thickBot="1" x14ac:dyDescent="0.45">
      <c r="A5" s="51"/>
      <c r="B5" s="53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2"/>
    </row>
    <row r="6" spans="1:42" ht="18.75" customHeight="1" thickBot="1" x14ac:dyDescent="0.45">
      <c r="A6" s="51"/>
      <c r="B6" s="53"/>
      <c r="C6" s="244" t="s">
        <v>100</v>
      </c>
      <c r="D6" s="245"/>
      <c r="E6" s="245"/>
      <c r="F6" s="245"/>
      <c r="G6" s="245"/>
      <c r="H6" s="246"/>
      <c r="I6" s="55"/>
      <c r="J6" s="308"/>
      <c r="K6" s="314"/>
      <c r="L6" s="314"/>
      <c r="M6" s="314"/>
      <c r="N6" s="315"/>
      <c r="O6" s="51" t="s">
        <v>172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2"/>
    </row>
    <row r="7" spans="1:42" ht="18.75" customHeight="1" thickBot="1" x14ac:dyDescent="0.45">
      <c r="A7" s="51"/>
      <c r="B7" s="53"/>
      <c r="C7" s="55"/>
      <c r="D7" s="55"/>
      <c r="E7" s="55"/>
      <c r="F7" s="55"/>
      <c r="G7" s="55"/>
      <c r="H7" s="55"/>
      <c r="I7" s="230"/>
      <c r="J7" s="230"/>
      <c r="K7" s="230"/>
      <c r="L7" s="230"/>
      <c r="M7" s="230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</row>
    <row r="8" spans="1:42" ht="18.75" customHeight="1" thickBot="1" x14ac:dyDescent="0.45">
      <c r="A8" s="51"/>
      <c r="B8" s="53"/>
      <c r="C8" s="244" t="s">
        <v>169</v>
      </c>
      <c r="D8" s="245"/>
      <c r="E8" s="245"/>
      <c r="F8" s="245"/>
      <c r="G8" s="245"/>
      <c r="H8" s="246"/>
      <c r="I8" s="86"/>
      <c r="J8" s="247"/>
      <c r="K8" s="248"/>
      <c r="L8" s="88" t="s">
        <v>149</v>
      </c>
      <c r="M8" s="248"/>
      <c r="N8" s="249"/>
      <c r="O8" s="55" t="s">
        <v>170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2"/>
    </row>
    <row r="9" spans="1:42" ht="18.75" customHeight="1" thickBot="1" x14ac:dyDescent="0.45">
      <c r="A9" s="51"/>
      <c r="B9" s="53"/>
      <c r="C9" s="55"/>
      <c r="D9" s="55"/>
      <c r="E9" s="55"/>
      <c r="F9" s="55"/>
      <c r="G9" s="55"/>
      <c r="H9" s="55"/>
      <c r="I9" s="86"/>
      <c r="J9" s="86"/>
      <c r="K9" s="86"/>
      <c r="L9" s="86"/>
      <c r="M9" s="86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2"/>
    </row>
    <row r="10" spans="1:42" ht="18.75" customHeight="1" x14ac:dyDescent="0.4">
      <c r="A10" s="51"/>
      <c r="B10" s="53"/>
      <c r="C10" s="250" t="s">
        <v>102</v>
      </c>
      <c r="D10" s="251"/>
      <c r="E10" s="251"/>
      <c r="F10" s="251"/>
      <c r="G10" s="251"/>
      <c r="H10" s="252"/>
      <c r="I10" s="55"/>
      <c r="J10" s="316"/>
      <c r="K10" s="317"/>
      <c r="L10" s="317"/>
      <c r="M10" s="317"/>
      <c r="N10" s="318"/>
      <c r="O10" s="55" t="s">
        <v>103</v>
      </c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2"/>
    </row>
    <row r="11" spans="1:42" ht="18.75" customHeight="1" thickBot="1" x14ac:dyDescent="0.45">
      <c r="A11" s="51"/>
      <c r="B11" s="53"/>
      <c r="C11" s="253"/>
      <c r="D11" s="254"/>
      <c r="E11" s="254"/>
      <c r="F11" s="254"/>
      <c r="G11" s="254"/>
      <c r="H11" s="255"/>
      <c r="I11" s="55"/>
      <c r="J11" s="322"/>
      <c r="K11" s="323"/>
      <c r="L11" s="323"/>
      <c r="M11" s="323"/>
      <c r="N11" s="324"/>
      <c r="O11" s="55" t="s">
        <v>104</v>
      </c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2"/>
    </row>
    <row r="12" spans="1:42" ht="18.75" customHeight="1" thickBot="1" x14ac:dyDescent="0.45">
      <c r="A12" s="51"/>
      <c r="B12" s="53"/>
      <c r="C12" s="55"/>
      <c r="D12" s="55"/>
      <c r="E12" s="55"/>
      <c r="F12" s="55"/>
      <c r="G12" s="55"/>
      <c r="H12" s="55"/>
      <c r="I12" s="230"/>
      <c r="J12" s="230"/>
      <c r="K12" s="230"/>
      <c r="L12" s="230"/>
      <c r="M12" s="230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2"/>
    </row>
    <row r="13" spans="1:42" ht="18.75" customHeight="1" thickBot="1" x14ac:dyDescent="0.45">
      <c r="A13" s="51"/>
      <c r="B13" s="53"/>
      <c r="C13" s="325" t="s">
        <v>181</v>
      </c>
      <c r="D13" s="326"/>
      <c r="E13" s="326"/>
      <c r="F13" s="326"/>
      <c r="G13" s="326"/>
      <c r="H13" s="327"/>
      <c r="I13" s="334" t="s">
        <v>175</v>
      </c>
      <c r="J13" s="335"/>
      <c r="K13" s="335"/>
      <c r="L13" s="335"/>
      <c r="M13" s="335"/>
      <c r="N13" s="344"/>
      <c r="O13" s="345"/>
      <c r="P13" s="345"/>
      <c r="Q13" s="345"/>
      <c r="R13" s="346"/>
      <c r="S13" s="346"/>
      <c r="T13" s="347"/>
      <c r="U13" s="94" t="s">
        <v>176</v>
      </c>
      <c r="V13" s="94"/>
      <c r="W13" s="94"/>
      <c r="X13" s="55"/>
      <c r="Y13" s="55"/>
      <c r="Z13" s="55"/>
      <c r="AA13" s="55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2"/>
    </row>
    <row r="14" spans="1:42" ht="18.75" customHeight="1" x14ac:dyDescent="0.4">
      <c r="A14" s="51"/>
      <c r="B14" s="53"/>
      <c r="C14" s="328"/>
      <c r="D14" s="329"/>
      <c r="E14" s="329"/>
      <c r="F14" s="329"/>
      <c r="G14" s="329"/>
      <c r="H14" s="330"/>
      <c r="I14" s="334" t="s">
        <v>177</v>
      </c>
      <c r="J14" s="335"/>
      <c r="K14" s="335"/>
      <c r="L14" s="335"/>
      <c r="M14" s="335"/>
      <c r="N14" s="348"/>
      <c r="O14" s="349"/>
      <c r="P14" s="349"/>
      <c r="Q14" s="350"/>
      <c r="R14" s="94" t="s">
        <v>182</v>
      </c>
      <c r="S14" s="94"/>
      <c r="T14" s="94"/>
      <c r="U14" s="94"/>
      <c r="V14" s="94"/>
      <c r="W14" s="94"/>
      <c r="X14" s="55"/>
      <c r="Y14" s="55"/>
      <c r="Z14" s="55"/>
      <c r="AA14" s="55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2"/>
    </row>
    <row r="15" spans="1:42" ht="18.75" customHeight="1" thickBot="1" x14ac:dyDescent="0.45">
      <c r="A15" s="51"/>
      <c r="B15" s="53"/>
      <c r="C15" s="328"/>
      <c r="D15" s="329"/>
      <c r="E15" s="329"/>
      <c r="F15" s="329"/>
      <c r="G15" s="329"/>
      <c r="H15" s="330"/>
      <c r="I15" s="334" t="s">
        <v>178</v>
      </c>
      <c r="J15" s="335"/>
      <c r="K15" s="335"/>
      <c r="L15" s="335"/>
      <c r="M15" s="335"/>
      <c r="N15" s="351"/>
      <c r="O15" s="352"/>
      <c r="P15" s="352"/>
      <c r="Q15" s="353"/>
      <c r="R15" s="94" t="s">
        <v>90</v>
      </c>
      <c r="S15" s="94"/>
      <c r="T15" s="94"/>
      <c r="U15" s="94"/>
      <c r="V15" s="94"/>
      <c r="W15" s="94"/>
      <c r="X15" s="55"/>
      <c r="Y15" s="55"/>
      <c r="Z15" s="55"/>
      <c r="AA15" s="55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2"/>
    </row>
    <row r="16" spans="1:42" ht="18.75" customHeight="1" thickBot="1" x14ac:dyDescent="0.45">
      <c r="A16" s="51"/>
      <c r="B16" s="53"/>
      <c r="C16" s="331"/>
      <c r="D16" s="332"/>
      <c r="E16" s="332"/>
      <c r="F16" s="332"/>
      <c r="G16" s="332"/>
      <c r="H16" s="333"/>
      <c r="I16" s="334" t="s">
        <v>179</v>
      </c>
      <c r="J16" s="335"/>
      <c r="K16" s="335"/>
      <c r="L16" s="335"/>
      <c r="M16" s="335"/>
      <c r="N16" s="336">
        <f>N14-N15</f>
        <v>0</v>
      </c>
      <c r="O16" s="337"/>
      <c r="P16" s="337"/>
      <c r="Q16" s="338"/>
      <c r="R16" s="94" t="s">
        <v>180</v>
      </c>
      <c r="S16" s="94"/>
      <c r="T16" s="94"/>
      <c r="U16" s="94"/>
      <c r="V16" s="94"/>
      <c r="W16" s="94"/>
      <c r="X16" s="55"/>
      <c r="Y16" s="55"/>
      <c r="Z16" s="55"/>
      <c r="AA16" s="55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2"/>
    </row>
    <row r="17" spans="1:42" ht="18.75" customHeight="1" thickBot="1" x14ac:dyDescent="0.45">
      <c r="A17" s="51"/>
      <c r="B17" s="53"/>
      <c r="C17" s="55"/>
      <c r="D17" s="55"/>
      <c r="E17" s="55"/>
      <c r="F17" s="55"/>
      <c r="G17" s="55"/>
      <c r="H17" s="55"/>
      <c r="I17" s="93"/>
      <c r="J17" s="93"/>
      <c r="K17" s="93"/>
      <c r="L17" s="93"/>
      <c r="M17" s="93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2"/>
    </row>
    <row r="18" spans="1:42" ht="18.75" customHeight="1" thickBot="1" x14ac:dyDescent="0.45">
      <c r="A18" s="51"/>
      <c r="B18" s="53"/>
      <c r="C18" s="244" t="s">
        <v>6</v>
      </c>
      <c r="D18" s="245"/>
      <c r="E18" s="245"/>
      <c r="F18" s="245"/>
      <c r="G18" s="245"/>
      <c r="H18" s="246"/>
      <c r="I18" s="51"/>
      <c r="J18" s="319"/>
      <c r="K18" s="320"/>
      <c r="L18" s="320"/>
      <c r="M18" s="320"/>
      <c r="N18" s="321"/>
      <c r="O18" s="51" t="s">
        <v>108</v>
      </c>
      <c r="P18" s="51"/>
      <c r="Q18" s="51" t="s">
        <v>183</v>
      </c>
      <c r="R18" s="51"/>
      <c r="S18" s="55"/>
      <c r="T18" s="55"/>
      <c r="U18" s="55"/>
      <c r="V18" s="55"/>
      <c r="W18" s="55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2"/>
    </row>
    <row r="19" spans="1:42" ht="18.75" customHeight="1" thickBot="1" x14ac:dyDescent="0.45">
      <c r="B19" s="53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2"/>
    </row>
    <row r="20" spans="1:42" ht="18.75" customHeight="1" thickBot="1" x14ac:dyDescent="0.45">
      <c r="B20" s="53"/>
      <c r="C20" s="250" t="s">
        <v>150</v>
      </c>
      <c r="D20" s="251"/>
      <c r="E20" s="251"/>
      <c r="F20" s="251"/>
      <c r="G20" s="251"/>
      <c r="H20" s="251"/>
      <c r="I20" s="90"/>
      <c r="J20" s="247"/>
      <c r="K20" s="248"/>
      <c r="L20" s="248"/>
      <c r="M20" s="248"/>
      <c r="N20" s="249"/>
      <c r="O20" s="51"/>
      <c r="P20" s="51"/>
      <c r="Q20" s="244" t="s">
        <v>154</v>
      </c>
      <c r="R20" s="245"/>
      <c r="S20" s="245"/>
      <c r="T20" s="245"/>
      <c r="U20" s="245"/>
      <c r="V20" s="246"/>
      <c r="W20" s="51"/>
      <c r="X20" s="341"/>
      <c r="Y20" s="342"/>
      <c r="Z20" s="88" t="s">
        <v>149</v>
      </c>
      <c r="AA20" s="342"/>
      <c r="AB20" s="343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2"/>
    </row>
    <row r="21" spans="1:42" ht="18.75" customHeight="1" x14ac:dyDescent="0.4">
      <c r="B21" s="53"/>
      <c r="C21" s="89"/>
      <c r="D21" s="89"/>
      <c r="E21" s="89"/>
      <c r="F21" s="89"/>
      <c r="G21" s="89"/>
      <c r="H21" s="89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2"/>
    </row>
    <row r="22" spans="1:42" ht="18.75" customHeight="1" x14ac:dyDescent="0.4">
      <c r="B22" s="53"/>
      <c r="C22" s="339" t="s">
        <v>164</v>
      </c>
      <c r="D22" s="251"/>
      <c r="E22" s="251"/>
      <c r="F22" s="251"/>
      <c r="G22" s="251"/>
      <c r="H22" s="252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2"/>
    </row>
    <row r="23" spans="1:42" ht="18.75" customHeight="1" x14ac:dyDescent="0.4">
      <c r="B23" s="53"/>
      <c r="C23" s="303"/>
      <c r="D23" s="304"/>
      <c r="E23" s="304"/>
      <c r="F23" s="304"/>
      <c r="G23" s="304"/>
      <c r="H23" s="305"/>
      <c r="I23" s="56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56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2"/>
    </row>
    <row r="24" spans="1:42" ht="18.75" customHeight="1" x14ac:dyDescent="0.4">
      <c r="B24" s="53"/>
      <c r="C24" s="303"/>
      <c r="D24" s="304"/>
      <c r="E24" s="304"/>
      <c r="F24" s="304"/>
      <c r="G24" s="304"/>
      <c r="H24" s="305"/>
      <c r="I24" s="56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56"/>
      <c r="AC24" s="51" t="s">
        <v>56</v>
      </c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2"/>
    </row>
    <row r="25" spans="1:42" ht="18.75" customHeight="1" x14ac:dyDescent="0.4">
      <c r="B25" s="53"/>
      <c r="C25" s="303"/>
      <c r="D25" s="304"/>
      <c r="E25" s="304"/>
      <c r="F25" s="304"/>
      <c r="G25" s="304"/>
      <c r="H25" s="305"/>
      <c r="I25" s="56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56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2"/>
    </row>
    <row r="26" spans="1:42" ht="18.75" customHeight="1" x14ac:dyDescent="0.4">
      <c r="B26" s="53"/>
      <c r="C26" s="253"/>
      <c r="D26" s="254"/>
      <c r="E26" s="254"/>
      <c r="F26" s="254"/>
      <c r="G26" s="254"/>
      <c r="H26" s="255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2"/>
    </row>
    <row r="27" spans="1:42" ht="18.75" customHeight="1" x14ac:dyDescent="0.4">
      <c r="B27" s="53"/>
      <c r="C27" s="91"/>
      <c r="D27" s="91"/>
      <c r="E27" s="91"/>
      <c r="F27" s="91"/>
      <c r="G27" s="91"/>
      <c r="H27" s="91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2"/>
    </row>
    <row r="28" spans="1:42" ht="18.75" customHeight="1" x14ac:dyDescent="0.4">
      <c r="B28" s="53"/>
      <c r="C28" s="339" t="s">
        <v>165</v>
      </c>
      <c r="D28" s="251"/>
      <c r="E28" s="251"/>
      <c r="F28" s="251"/>
      <c r="G28" s="251"/>
      <c r="H28" s="252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2"/>
    </row>
    <row r="29" spans="1:42" ht="18.75" customHeight="1" x14ac:dyDescent="0.4">
      <c r="B29" s="53"/>
      <c r="C29" s="303"/>
      <c r="D29" s="304"/>
      <c r="E29" s="304"/>
      <c r="F29" s="304"/>
      <c r="G29" s="304"/>
      <c r="H29" s="305"/>
      <c r="I29" s="56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56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2"/>
    </row>
    <row r="30" spans="1:42" ht="18.75" customHeight="1" x14ac:dyDescent="0.4">
      <c r="B30" s="53"/>
      <c r="C30" s="303"/>
      <c r="D30" s="304"/>
      <c r="E30" s="304"/>
      <c r="F30" s="304"/>
      <c r="G30" s="304"/>
      <c r="H30" s="305"/>
      <c r="I30" s="56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56"/>
      <c r="AC30" s="51" t="s">
        <v>56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2"/>
    </row>
    <row r="31" spans="1:42" ht="18.75" customHeight="1" x14ac:dyDescent="0.4">
      <c r="B31" s="53"/>
      <c r="C31" s="303"/>
      <c r="D31" s="304"/>
      <c r="E31" s="304"/>
      <c r="F31" s="304"/>
      <c r="G31" s="304"/>
      <c r="H31" s="305"/>
      <c r="I31" s="56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56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2"/>
    </row>
    <row r="32" spans="1:42" ht="18.75" customHeight="1" x14ac:dyDescent="0.4">
      <c r="B32" s="53"/>
      <c r="C32" s="253"/>
      <c r="D32" s="254"/>
      <c r="E32" s="254"/>
      <c r="F32" s="254"/>
      <c r="G32" s="254"/>
      <c r="H32" s="25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2"/>
    </row>
    <row r="33" spans="2:42" ht="18.75" customHeight="1" x14ac:dyDescent="0.4">
      <c r="B33" s="53"/>
      <c r="C33" s="91"/>
      <c r="D33" s="91"/>
      <c r="E33" s="91"/>
      <c r="F33" s="91"/>
      <c r="G33" s="91"/>
      <c r="H33" s="91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2"/>
    </row>
    <row r="34" spans="2:42" ht="18.75" customHeight="1" x14ac:dyDescent="0.4">
      <c r="B34" s="53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2"/>
    </row>
    <row r="35" spans="2:42" ht="18.75" customHeight="1" x14ac:dyDescent="0.4"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9"/>
    </row>
    <row r="36" spans="2:42" ht="18.75" customHeight="1" x14ac:dyDescent="0.4">
      <c r="B36" s="53"/>
      <c r="C36" s="51" t="s">
        <v>52</v>
      </c>
      <c r="D36" s="51" t="s">
        <v>57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2"/>
    </row>
    <row r="37" spans="2:42" ht="18.75" customHeight="1" x14ac:dyDescent="0.4">
      <c r="B37" s="53"/>
      <c r="C37" s="51"/>
      <c r="D37" s="51" t="s">
        <v>58</v>
      </c>
      <c r="E37" s="243" t="s">
        <v>59</v>
      </c>
      <c r="F37" s="243"/>
      <c r="G37" s="243"/>
      <c r="H37" s="243"/>
      <c r="I37" s="243"/>
      <c r="J37" s="243"/>
      <c r="K37" s="243"/>
      <c r="L37" s="51" t="s">
        <v>60</v>
      </c>
      <c r="M37" s="51" t="s">
        <v>61</v>
      </c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2"/>
    </row>
    <row r="38" spans="2:42" ht="18.75" customHeight="1" x14ac:dyDescent="0.4">
      <c r="B38" s="53"/>
      <c r="C38" s="51"/>
      <c r="D38" s="51" t="s">
        <v>62</v>
      </c>
      <c r="E38" s="243" t="s">
        <v>63</v>
      </c>
      <c r="F38" s="243"/>
      <c r="G38" s="243"/>
      <c r="H38" s="243"/>
      <c r="I38" s="243"/>
      <c r="J38" s="243"/>
      <c r="K38" s="243"/>
      <c r="L38" s="51" t="s">
        <v>60</v>
      </c>
      <c r="M38" s="51" t="s">
        <v>198</v>
      </c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2"/>
    </row>
    <row r="39" spans="2:42" ht="18.75" customHeight="1" thickBot="1" x14ac:dyDescent="0.45"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2"/>
    </row>
  </sheetData>
  <sheetProtection algorithmName="SHA-512" hashValue="FXdZM68/LQoH8x2xe3hkfrIuknF8Cjma4BVJ9hJLKUED9SGsYgzOsPR9MUGS64b7GFz8XjHWEfQkKHVUpTDQLg==" saltValue="dWgYHGoLMofpYxPHDvdLiQ==" spinCount="100000" sheet="1" selectLockedCells="1"/>
  <mergeCells count="32">
    <mergeCell ref="N13:T13"/>
    <mergeCell ref="I14:M14"/>
    <mergeCell ref="N14:Q14"/>
    <mergeCell ref="I15:M15"/>
    <mergeCell ref="N15:Q15"/>
    <mergeCell ref="E38:K38"/>
    <mergeCell ref="C22:H26"/>
    <mergeCell ref="J23:AA25"/>
    <mergeCell ref="C20:H20"/>
    <mergeCell ref="J20:N20"/>
    <mergeCell ref="Q20:V20"/>
    <mergeCell ref="X20:Y20"/>
    <mergeCell ref="AA20:AB20"/>
    <mergeCell ref="C28:H32"/>
    <mergeCell ref="J29:AA31"/>
    <mergeCell ref="E37:K37"/>
    <mergeCell ref="C6:H6"/>
    <mergeCell ref="J6:N6"/>
    <mergeCell ref="C18:H18"/>
    <mergeCell ref="J10:N10"/>
    <mergeCell ref="C10:H11"/>
    <mergeCell ref="J18:N18"/>
    <mergeCell ref="I7:M7"/>
    <mergeCell ref="I12:M12"/>
    <mergeCell ref="J11:N11"/>
    <mergeCell ref="C8:H8"/>
    <mergeCell ref="J8:K8"/>
    <mergeCell ref="M8:N8"/>
    <mergeCell ref="C13:H16"/>
    <mergeCell ref="I16:M16"/>
    <mergeCell ref="N16:Q16"/>
    <mergeCell ref="I13:M13"/>
  </mergeCells>
  <phoneticPr fontId="1"/>
  <conditionalFormatting sqref="Q20:AB20">
    <cfRule type="expression" dxfId="1" priority="1">
      <formula>$J$20=""</formula>
    </cfRule>
    <cfRule type="expression" dxfId="0" priority="3">
      <formula>$J$20="管網あり"</formula>
    </cfRule>
  </conditionalFormatting>
  <pageMargins left="0.78740157480314965" right="0.78740157480314965" top="0.78740157480314965" bottom="0.78740157480314965" header="0.31496062992125984" footer="0.31496062992125984"/>
  <pageSetup paperSize="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'LIST '!$I$3:$I$4</xm:f>
          </x14:formula1>
          <xm:sqref>J10:N10</xm:sqref>
        </x14:dataValidation>
        <x14:dataValidation type="list" allowBlank="1" showInputMessage="1" showErrorMessage="1" xr:uid="{00000000-0002-0000-0200-000001000000}">
          <x14:formula1>
            <xm:f>'LIST '!$L$3:$L$4</xm:f>
          </x14:formula1>
          <xm:sqref>J20:N20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0" tint="-0.14999847407452621"/>
  </sheetPr>
  <dimension ref="B2:L20"/>
  <sheetViews>
    <sheetView workbookViewId="0">
      <selection activeCell="C21" sqref="C21"/>
    </sheetView>
  </sheetViews>
  <sheetFormatPr defaultColWidth="3.125" defaultRowHeight="18.75" customHeight="1" x14ac:dyDescent="0.4"/>
  <cols>
    <col min="1" max="1" width="3.125" style="64"/>
    <col min="2" max="2" width="18.5" style="64" customWidth="1"/>
    <col min="3" max="3" width="18.375" style="64" bestFit="1" customWidth="1"/>
    <col min="4" max="4" width="3.125" style="64"/>
    <col min="5" max="5" width="15.375" style="64" bestFit="1" customWidth="1"/>
    <col min="6" max="6" width="5.875" style="64" bestFit="1" customWidth="1"/>
    <col min="7" max="7" width="3.125" style="64"/>
    <col min="8" max="8" width="9.25" style="64" bestFit="1" customWidth="1"/>
    <col min="9" max="9" width="5.5" style="64" bestFit="1" customWidth="1"/>
    <col min="10" max="10" width="3.125" style="64"/>
    <col min="11" max="11" width="13.25" style="64" bestFit="1" customWidth="1"/>
    <col min="12" max="16384" width="3.125" style="64"/>
  </cols>
  <sheetData>
    <row r="2" spans="2:12" ht="18.75" customHeight="1" x14ac:dyDescent="0.4">
      <c r="B2" s="63" t="s">
        <v>71</v>
      </c>
    </row>
    <row r="3" spans="2:12" ht="18.75" customHeight="1" x14ac:dyDescent="0.4">
      <c r="B3" s="65" t="s">
        <v>75</v>
      </c>
      <c r="C3" s="64" t="s">
        <v>72</v>
      </c>
      <c r="E3" s="65" t="s">
        <v>146</v>
      </c>
      <c r="F3" s="87">
        <v>25</v>
      </c>
      <c r="H3" s="65" t="s">
        <v>105</v>
      </c>
      <c r="I3" s="64" t="s">
        <v>106</v>
      </c>
      <c r="K3" s="64" t="s">
        <v>151</v>
      </c>
      <c r="L3" s="64" t="s">
        <v>152</v>
      </c>
    </row>
    <row r="4" spans="2:12" ht="18.75" customHeight="1" x14ac:dyDescent="0.4">
      <c r="C4" s="64" t="s">
        <v>73</v>
      </c>
      <c r="F4" s="87">
        <v>40</v>
      </c>
      <c r="I4" s="64" t="s">
        <v>107</v>
      </c>
      <c r="L4" s="64" t="s">
        <v>153</v>
      </c>
    </row>
    <row r="5" spans="2:12" ht="18.75" customHeight="1" x14ac:dyDescent="0.4">
      <c r="F5" s="87">
        <v>50</v>
      </c>
    </row>
    <row r="6" spans="2:12" ht="18.75" customHeight="1" x14ac:dyDescent="0.4">
      <c r="B6" s="64" t="s">
        <v>82</v>
      </c>
      <c r="C6" s="64" t="s">
        <v>78</v>
      </c>
      <c r="F6" s="87">
        <v>75</v>
      </c>
    </row>
    <row r="7" spans="2:12" ht="18.75" customHeight="1" x14ac:dyDescent="0.4">
      <c r="C7" s="64" t="s">
        <v>79</v>
      </c>
      <c r="F7" s="87">
        <v>100</v>
      </c>
    </row>
    <row r="8" spans="2:12" ht="18.75" customHeight="1" x14ac:dyDescent="0.4">
      <c r="C8" s="64" t="s">
        <v>80</v>
      </c>
      <c r="F8" s="87">
        <v>150</v>
      </c>
    </row>
    <row r="9" spans="2:12" ht="18.75" customHeight="1" x14ac:dyDescent="0.4">
      <c r="C9" s="64" t="s">
        <v>76</v>
      </c>
      <c r="F9" s="87">
        <v>200</v>
      </c>
    </row>
    <row r="10" spans="2:12" ht="18.75" customHeight="1" x14ac:dyDescent="0.4">
      <c r="C10" s="64" t="s">
        <v>77</v>
      </c>
      <c r="F10" s="87">
        <v>250</v>
      </c>
    </row>
    <row r="11" spans="2:12" ht="18.75" customHeight="1" x14ac:dyDescent="0.4">
      <c r="C11" s="64" t="s">
        <v>145</v>
      </c>
      <c r="F11" s="87">
        <v>300</v>
      </c>
    </row>
    <row r="12" spans="2:12" ht="18.75" customHeight="1" x14ac:dyDescent="0.4">
      <c r="F12" s="87">
        <v>400</v>
      </c>
    </row>
    <row r="13" spans="2:12" ht="18.75" customHeight="1" x14ac:dyDescent="0.4">
      <c r="B13" s="64" t="s">
        <v>83</v>
      </c>
      <c r="C13" s="64" t="s">
        <v>84</v>
      </c>
      <c r="F13" s="87">
        <v>500</v>
      </c>
    </row>
    <row r="14" spans="2:12" ht="18.75" customHeight="1" x14ac:dyDescent="0.4">
      <c r="C14" s="64" t="s">
        <v>167</v>
      </c>
      <c r="F14" s="87">
        <v>600</v>
      </c>
    </row>
    <row r="15" spans="2:12" ht="18.75" customHeight="1" x14ac:dyDescent="0.4">
      <c r="C15" s="64" t="s">
        <v>85</v>
      </c>
      <c r="F15" s="87">
        <v>700</v>
      </c>
    </row>
    <row r="16" spans="2:12" ht="18.75" customHeight="1" x14ac:dyDescent="0.4">
      <c r="F16" s="87">
        <v>800</v>
      </c>
    </row>
    <row r="17" spans="2:6" ht="18.75" customHeight="1" x14ac:dyDescent="0.4">
      <c r="B17" s="65" t="s">
        <v>87</v>
      </c>
      <c r="C17" s="64" t="s">
        <v>88</v>
      </c>
    </row>
    <row r="18" spans="2:6" ht="18.75" customHeight="1" x14ac:dyDescent="0.4">
      <c r="E18" s="64" t="s">
        <v>147</v>
      </c>
      <c r="F18" s="87">
        <v>20</v>
      </c>
    </row>
    <row r="19" spans="2:6" ht="18.75" customHeight="1" x14ac:dyDescent="0.4">
      <c r="C19" s="64" t="s">
        <v>194</v>
      </c>
      <c r="F19" s="87">
        <v>25</v>
      </c>
    </row>
    <row r="20" spans="2:6" ht="18.75" customHeight="1" x14ac:dyDescent="0.4">
      <c r="C20" s="64" t="s">
        <v>195</v>
      </c>
      <c r="F20" s="87">
        <v>40</v>
      </c>
    </row>
  </sheetData>
  <sheetProtection algorithmName="SHA-512" hashValue="BIzMIZAbZbrGmxE1PTrx9z5u2y8txdTjIKO1Poj5H0oyMY8IpQ150D+j3WTHiXudJ7anFQn2PJczGJyT3yOCvw==" saltValue="rP0NI2TaRz2mnppilR45yw==" spinCount="100000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管工事（給水）</vt:lpstr>
      <vt:lpstr>工事店入力フォーム </vt:lpstr>
      <vt:lpstr>職員入力欄</vt:lpstr>
      <vt:lpstr>LIST </vt:lpstr>
      <vt:lpstr>'管工事（給水）'!Print_Area</vt:lpstr>
      <vt:lpstr>'工事店入力フォーム '!Print_Area</vt:lpstr>
      <vt:lpstr>職員入力欄!Print_Area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2026-04-02T10:33:04Z</dcterms:modified>
</cp:coreProperties>
</file>