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kyuhai\Desktop\ホームページ用\"/>
    </mc:Choice>
  </mc:AlternateContent>
  <xr:revisionPtr revIDLastSave="0" documentId="13_ncr:1_{F68AD770-E434-41BA-8AEC-AEEC122E0569}" xr6:coauthVersionLast="47" xr6:coauthVersionMax="47" xr10:uidLastSave="{00000000-0000-0000-0000-000000000000}"/>
  <bookViews>
    <workbookView xWindow="-120" yWindow="-120" windowWidth="20730" windowHeight="11040" activeTab="1" xr2:uid="{00000000-000D-0000-FFFF-FFFF00000000}"/>
  </bookViews>
  <sheets>
    <sheet name="事前協議書" sheetId="1" r:id="rId1"/>
    <sheet name="工事店入力フォーム" sheetId="3" r:id="rId2"/>
    <sheet name="職員入力欄" sheetId="4" r:id="rId3"/>
    <sheet name="LIST" sheetId="5" state="hidden" r:id="rId4"/>
  </sheets>
  <definedNames>
    <definedName name="_xlnm.Print_Area" localSheetId="1">工事店入力フォーム!$B$2:$AP$79</definedName>
    <definedName name="_xlnm.Print_Area" localSheetId="2">職員入力欄!$B$2:$AP$34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71" i="1" l="1"/>
  <c r="AC71" i="1"/>
  <c r="T41" i="1"/>
  <c r="M41" i="1"/>
  <c r="AF69" i="1" l="1"/>
  <c r="V69" i="1"/>
  <c r="Y67" i="1"/>
  <c r="Y66" i="1"/>
  <c r="O65" i="1"/>
  <c r="O64" i="1"/>
  <c r="S51" i="1"/>
  <c r="W50" i="1"/>
  <c r="I50" i="1"/>
  <c r="AF48" i="1"/>
  <c r="AF47" i="1"/>
  <c r="AF46" i="1"/>
  <c r="AF45" i="1"/>
  <c r="AB48" i="1"/>
  <c r="AB47" i="1"/>
  <c r="AB46" i="1"/>
  <c r="AB45" i="1"/>
  <c r="Q48" i="1"/>
  <c r="Q47" i="1"/>
  <c r="Q46" i="1"/>
  <c r="Q45" i="1"/>
  <c r="M48" i="1"/>
  <c r="M47" i="1"/>
  <c r="M46" i="1"/>
  <c r="M45" i="1"/>
  <c r="E31" i="1"/>
  <c r="M32" i="1"/>
  <c r="M31" i="1"/>
  <c r="M30" i="1"/>
  <c r="M29" i="1"/>
  <c r="AB26" i="1"/>
  <c r="AD25" i="1"/>
  <c r="V26" i="1"/>
  <c r="V25" i="1"/>
  <c r="M26" i="1"/>
  <c r="M25" i="1"/>
  <c r="W13" i="1"/>
  <c r="U12" i="1"/>
  <c r="U11" i="1"/>
  <c r="U10" i="1"/>
  <c r="U9" i="1"/>
  <c r="AG2" i="1"/>
  <c r="AG70" i="1"/>
  <c r="AD70" i="1"/>
  <c r="Z70" i="1"/>
  <c r="O70" i="1"/>
  <c r="V70" i="1"/>
  <c r="S70" i="1"/>
  <c r="L33" i="1"/>
  <c r="AD62" i="1" l="1"/>
  <c r="W62" i="1"/>
  <c r="P62" i="1"/>
  <c r="I62" i="1"/>
  <c r="N61" i="1"/>
  <c r="I61" i="1"/>
  <c r="AF60" i="1"/>
  <c r="Z60" i="1"/>
  <c r="AF59" i="1"/>
  <c r="Z59" i="1"/>
  <c r="Z58" i="1"/>
  <c r="AF58" i="1"/>
  <c r="L60" i="1"/>
  <c r="U59" i="1"/>
  <c r="L59" i="1"/>
  <c r="U58" i="1"/>
  <c r="L58" i="1"/>
  <c r="X55" i="1"/>
  <c r="N55" i="1"/>
  <c r="X56" i="1" s="1"/>
  <c r="N53" i="1"/>
  <c r="X54" i="1" s="1"/>
  <c r="N52" i="1"/>
  <c r="X52" i="1" s="1"/>
  <c r="I52" i="1"/>
  <c r="I53" i="1"/>
  <c r="AJ40" i="3"/>
  <c r="AJ41" i="3"/>
  <c r="AJ42" i="3"/>
  <c r="AJ43" i="3"/>
  <c r="AG40" i="3"/>
  <c r="T44" i="1"/>
  <c r="I44" i="1"/>
  <c r="AD43" i="1"/>
  <c r="T43" i="1"/>
  <c r="M43" i="1"/>
  <c r="AD42" i="1"/>
  <c r="T42" i="1"/>
  <c r="M42" i="1"/>
  <c r="M40" i="1"/>
  <c r="U40" i="1" s="1"/>
  <c r="Z40" i="1"/>
  <c r="AH40" i="1" s="1"/>
  <c r="I39" i="1"/>
  <c r="AB39" i="1"/>
  <c r="O39" i="1"/>
  <c r="AF33" i="1"/>
  <c r="AC33" i="1"/>
  <c r="X33" i="1"/>
  <c r="T33" i="1"/>
  <c r="Q33" i="1"/>
  <c r="AH51" i="3" l="1"/>
  <c r="R53" i="3"/>
  <c r="AF52" i="3"/>
  <c r="R52" i="3"/>
  <c r="R51" i="3"/>
  <c r="S43" i="3"/>
  <c r="S42" i="3"/>
  <c r="S40" i="3"/>
  <c r="S41" i="3"/>
  <c r="AB43" i="3"/>
  <c r="AB42" i="3"/>
  <c r="AG43" i="3"/>
  <c r="AG42" i="3"/>
  <c r="AG41" i="3"/>
  <c r="AB40" i="3"/>
  <c r="AB41" i="3"/>
  <c r="L44" i="3"/>
  <c r="M49" i="1" s="1"/>
  <c r="S34" i="3"/>
  <c r="N14" i="4" l="1"/>
  <c r="Y68" i="1" s="1"/>
</calcChain>
</file>

<file path=xl/sharedStrings.xml><?xml version="1.0" encoding="utf-8"?>
<sst xmlns="http://schemas.openxmlformats.org/spreadsheetml/2006/main" count="376" uniqueCount="277">
  <si>
    <t>様式第１号（第６項関係）</t>
    <rPh sb="0" eb="2">
      <t>ヨウシキ</t>
    </rPh>
    <rPh sb="2" eb="3">
      <t>ダイ</t>
    </rPh>
    <rPh sb="4" eb="5">
      <t>ゴウ</t>
    </rPh>
    <rPh sb="6" eb="7">
      <t>ダイ</t>
    </rPh>
    <rPh sb="8" eb="9">
      <t>コウ</t>
    </rPh>
    <rPh sb="9" eb="11">
      <t>カンケイ</t>
    </rPh>
    <phoneticPr fontId="1"/>
  </si>
  <si>
    <t>増圧猶予特例協議　№</t>
    <rPh sb="0" eb="2">
      <t>ゾウアツ</t>
    </rPh>
    <rPh sb="2" eb="4">
      <t>ユウヨ</t>
    </rPh>
    <rPh sb="4" eb="6">
      <t>トクレイ</t>
    </rPh>
    <rPh sb="6" eb="8">
      <t>キョウギ</t>
    </rPh>
    <phoneticPr fontId="1"/>
  </si>
  <si>
    <t>）</t>
    <phoneticPr fontId="1"/>
  </si>
  <si>
    <t>・</t>
    <phoneticPr fontId="1"/>
  </si>
  <si>
    <t>４階直結</t>
    <rPh sb="1" eb="2">
      <t>カイ</t>
    </rPh>
    <rPh sb="2" eb="4">
      <t>チョッケツ</t>
    </rPh>
    <phoneticPr fontId="1"/>
  </si>
  <si>
    <t>（</t>
    <phoneticPr fontId="1"/>
  </si>
  <si>
    <t>日</t>
    <rPh sb="0" eb="1">
      <t>ニチ</t>
    </rPh>
    <phoneticPr fontId="1"/>
  </si>
  <si>
    <t>月</t>
    <rPh sb="0" eb="1">
      <t>ゲツ</t>
    </rPh>
    <phoneticPr fontId="1"/>
  </si>
  <si>
    <t>年</t>
    <rPh sb="0" eb="1">
      <t>ネン</t>
    </rPh>
    <phoneticPr fontId="1"/>
  </si>
  <si>
    <t>鹿児島市水道事業及び</t>
    <rPh sb="0" eb="8">
      <t>カゴシマシスイドウジギョウ</t>
    </rPh>
    <rPh sb="8" eb="9">
      <t>オヨ</t>
    </rPh>
    <phoneticPr fontId="1"/>
  </si>
  <si>
    <t>公共下水道事業管理者　殿</t>
    <rPh sb="0" eb="7">
      <t>コウキョウゲスイドウジギョウ</t>
    </rPh>
    <rPh sb="7" eb="10">
      <t>カンリシャ</t>
    </rPh>
    <rPh sb="11" eb="12">
      <t>トノ</t>
    </rPh>
    <phoneticPr fontId="1"/>
  </si>
  <si>
    <t>住所</t>
    <rPh sb="0" eb="2">
      <t>ジュウショ</t>
    </rPh>
    <phoneticPr fontId="1"/>
  </si>
  <si>
    <t>氏名</t>
    <rPh sb="0" eb="2">
      <t>シメイ</t>
    </rPh>
    <phoneticPr fontId="1"/>
  </si>
  <si>
    <t>電話番号</t>
    <rPh sb="0" eb="4">
      <t>デンワバンゴウ</t>
    </rPh>
    <phoneticPr fontId="1"/>
  </si>
  <si>
    <t>特例直結直圧式給水事前協議書</t>
    <rPh sb="0" eb="2">
      <t>トクレイ</t>
    </rPh>
    <rPh sb="2" eb="4">
      <t>チョッケツ</t>
    </rPh>
    <rPh sb="4" eb="7">
      <t>チョクアツシキ</t>
    </rPh>
    <rPh sb="7" eb="9">
      <t>キュウスイ</t>
    </rPh>
    <rPh sb="9" eb="14">
      <t>ジゼンキョウギショ</t>
    </rPh>
    <phoneticPr fontId="1"/>
  </si>
  <si>
    <t>５階直結</t>
    <rPh sb="1" eb="2">
      <t>カイ</t>
    </rPh>
    <rPh sb="2" eb="4">
      <t>チョッケツ</t>
    </rPh>
    <phoneticPr fontId="1"/>
  </si>
  <si>
    <t>　特例直結直圧式給水を行いたいので、増圧装置の設置を猶予する特例に関する基準第６</t>
    <rPh sb="1" eb="3">
      <t>トクレイ</t>
    </rPh>
    <rPh sb="3" eb="5">
      <t>チョッケツ</t>
    </rPh>
    <rPh sb="5" eb="8">
      <t>チョクアツシキ</t>
    </rPh>
    <rPh sb="8" eb="10">
      <t>キュウスイ</t>
    </rPh>
    <rPh sb="11" eb="12">
      <t>オコナ</t>
    </rPh>
    <rPh sb="18" eb="20">
      <t>ゾウアツ</t>
    </rPh>
    <rPh sb="20" eb="22">
      <t>ソウチ</t>
    </rPh>
    <rPh sb="23" eb="25">
      <t>セッチ</t>
    </rPh>
    <rPh sb="26" eb="28">
      <t>ユウヨ</t>
    </rPh>
    <rPh sb="30" eb="32">
      <t>トクレイ</t>
    </rPh>
    <rPh sb="33" eb="34">
      <t>カン</t>
    </rPh>
    <rPh sb="36" eb="38">
      <t>キジュン</t>
    </rPh>
    <rPh sb="38" eb="39">
      <t>ダイ</t>
    </rPh>
    <phoneticPr fontId="1"/>
  </si>
  <si>
    <t>項の規定に基づき、事前協議書を提出します。</t>
    <rPh sb="0" eb="1">
      <t>コウ</t>
    </rPh>
    <rPh sb="2" eb="4">
      <t>キテイ</t>
    </rPh>
    <rPh sb="5" eb="6">
      <t>モト</t>
    </rPh>
    <rPh sb="9" eb="14">
      <t>ジゼンキョウギショ</t>
    </rPh>
    <rPh sb="15" eb="17">
      <t>テイシュツ</t>
    </rPh>
    <phoneticPr fontId="1"/>
  </si>
  <si>
    <t>給水装置場所</t>
    <rPh sb="0" eb="4">
      <t>キュウスイソウチ</t>
    </rPh>
    <rPh sb="4" eb="6">
      <t>バショ</t>
    </rPh>
    <phoneticPr fontId="1"/>
  </si>
  <si>
    <t>事業者名</t>
    <rPh sb="0" eb="4">
      <t>ジギョウシャメイ</t>
    </rPh>
    <phoneticPr fontId="1"/>
  </si>
  <si>
    <t>担当者</t>
    <rPh sb="0" eb="3">
      <t>タントウシャ</t>
    </rPh>
    <phoneticPr fontId="1"/>
  </si>
  <si>
    <t>工事予定期間</t>
    <rPh sb="0" eb="6">
      <t>コウジヨテイキカン</t>
    </rPh>
    <phoneticPr fontId="1"/>
  </si>
  <si>
    <t>添付書類</t>
    <rPh sb="0" eb="4">
      <t>テンプショルイ</t>
    </rPh>
    <phoneticPr fontId="1"/>
  </si>
  <si>
    <t>鹿児島市</t>
    <rPh sb="0" eb="4">
      <t>カゴシマシ</t>
    </rPh>
    <phoneticPr fontId="1"/>
  </si>
  <si>
    <t>町</t>
    <rPh sb="0" eb="1">
      <t>チョウ</t>
    </rPh>
    <phoneticPr fontId="1"/>
  </si>
  <si>
    <t>丁目</t>
    <rPh sb="0" eb="2">
      <t>チョウメ</t>
    </rPh>
    <phoneticPr fontId="1"/>
  </si>
  <si>
    <t>番</t>
    <rPh sb="0" eb="1">
      <t>バン</t>
    </rPh>
    <phoneticPr fontId="1"/>
  </si>
  <si>
    <t>番地</t>
    <rPh sb="0" eb="2">
      <t>バンチ</t>
    </rPh>
    <phoneticPr fontId="1"/>
  </si>
  <si>
    <t>その他（</t>
    <rPh sb="2" eb="3">
      <t>タ</t>
    </rPh>
    <phoneticPr fontId="1"/>
  </si>
  <si>
    <t>）</t>
    <phoneticPr fontId="1"/>
  </si>
  <si>
    <t>位置図、配管詳細図、平面図、給水装置立体図</t>
    <rPh sb="0" eb="3">
      <t>イチズ</t>
    </rPh>
    <rPh sb="4" eb="9">
      <t>ハイカンショウサイズ</t>
    </rPh>
    <rPh sb="10" eb="13">
      <t>ヘイメンズ</t>
    </rPh>
    <rPh sb="14" eb="18">
      <t>キュウスイソウチ</t>
    </rPh>
    <rPh sb="18" eb="21">
      <t>リッタイズ</t>
    </rPh>
    <phoneticPr fontId="1"/>
  </si>
  <si>
    <t>水理計算書、既設給水設備図</t>
    <rPh sb="0" eb="5">
      <t>スイリケイサンショ</t>
    </rPh>
    <rPh sb="6" eb="8">
      <t>キセツ</t>
    </rPh>
    <rPh sb="8" eb="10">
      <t>キュウスイ</t>
    </rPh>
    <rPh sb="10" eb="12">
      <t>セツビ</t>
    </rPh>
    <rPh sb="12" eb="13">
      <t>ズ</t>
    </rPh>
    <phoneticPr fontId="1"/>
  </si>
  <si>
    <t>月</t>
    <rPh sb="0" eb="1">
      <t>ガツ</t>
    </rPh>
    <phoneticPr fontId="1"/>
  </si>
  <si>
    <t>～</t>
    <phoneticPr fontId="1"/>
  </si>
  <si>
    <t>工事種別</t>
    <rPh sb="0" eb="4">
      <t>コウジシュベツ</t>
    </rPh>
    <phoneticPr fontId="1"/>
  </si>
  <si>
    <t>建物概要</t>
    <rPh sb="0" eb="4">
      <t>タテモノガイヨウ</t>
    </rPh>
    <phoneticPr fontId="1"/>
  </si>
  <si>
    <t>給水方式</t>
    <rPh sb="0" eb="4">
      <t>キュウスイホウシキ</t>
    </rPh>
    <phoneticPr fontId="1"/>
  </si>
  <si>
    <t>給水戸数</t>
    <rPh sb="0" eb="4">
      <t>キュウスイコスウ</t>
    </rPh>
    <phoneticPr fontId="1"/>
  </si>
  <si>
    <t>計画使用水量</t>
    <rPh sb="0" eb="6">
      <t>ケイカクシヨウスイリョウ</t>
    </rPh>
    <phoneticPr fontId="1"/>
  </si>
  <si>
    <t>給水器具の最高高さ</t>
    <rPh sb="0" eb="2">
      <t>キュウスイ</t>
    </rPh>
    <rPh sb="2" eb="4">
      <t>キグ</t>
    </rPh>
    <rPh sb="5" eb="7">
      <t>サイコウ</t>
    </rPh>
    <rPh sb="7" eb="8">
      <t>タカ</t>
    </rPh>
    <phoneticPr fontId="1"/>
  </si>
  <si>
    <t>基本メーター</t>
    <rPh sb="0" eb="2">
      <t>キホン</t>
    </rPh>
    <phoneticPr fontId="1"/>
  </si>
  <si>
    <t>直圧用給水栓</t>
    <rPh sb="0" eb="3">
      <t>チョクアツヨウ</t>
    </rPh>
    <rPh sb="3" eb="6">
      <t>キュウスイセン</t>
    </rPh>
    <phoneticPr fontId="1"/>
  </si>
  <si>
    <t>検針方式</t>
    <rPh sb="0" eb="4">
      <t>ケンシンホウシキ</t>
    </rPh>
    <phoneticPr fontId="1"/>
  </si>
  <si>
    <t>水道局記入欄</t>
    <rPh sb="0" eb="3">
      <t>スイドウキョク</t>
    </rPh>
    <rPh sb="3" eb="6">
      <t>キニュウラン</t>
    </rPh>
    <phoneticPr fontId="1"/>
  </si>
  <si>
    <t>新設　，</t>
    <rPh sb="0" eb="2">
      <t>シンセツ</t>
    </rPh>
    <phoneticPr fontId="1"/>
  </si>
  <si>
    <t>改造</t>
    <rPh sb="0" eb="2">
      <t>カイゾウ</t>
    </rPh>
    <phoneticPr fontId="1"/>
  </si>
  <si>
    <t>給水装置番号　第</t>
    <rPh sb="0" eb="6">
      <t>キュウスイソウチバンゴウ</t>
    </rPh>
    <rPh sb="7" eb="8">
      <t>ダイ</t>
    </rPh>
    <phoneticPr fontId="1"/>
  </si>
  <si>
    <t>号</t>
    <rPh sb="0" eb="1">
      <t>ゴウ</t>
    </rPh>
    <phoneticPr fontId="1"/>
  </si>
  <si>
    <t>建物階数</t>
    <rPh sb="0" eb="4">
      <t>タテモノカイスウ</t>
    </rPh>
    <phoneticPr fontId="1"/>
  </si>
  <si>
    <t>工事内容</t>
    <rPh sb="0" eb="4">
      <t>コウジナイヨウ</t>
    </rPh>
    <phoneticPr fontId="1"/>
  </si>
  <si>
    <t>建物種別</t>
    <rPh sb="0" eb="2">
      <t>タテモノ</t>
    </rPh>
    <rPh sb="2" eb="4">
      <t>シュベツ</t>
    </rPh>
    <phoneticPr fontId="1"/>
  </si>
  <si>
    <t>階）</t>
    <rPh sb="0" eb="1">
      <t>カイ</t>
    </rPh>
    <phoneticPr fontId="1"/>
  </si>
  <si>
    <t>，</t>
    <phoneticPr fontId="1"/>
  </si>
  <si>
    <t>５階建て（地下</t>
    <rPh sb="1" eb="3">
      <t>カイダ</t>
    </rPh>
    <rPh sb="5" eb="7">
      <t>チカ</t>
    </rPh>
    <phoneticPr fontId="1"/>
  </si>
  <si>
    <t>４階建て（地下</t>
    <rPh sb="1" eb="3">
      <t>カイダ</t>
    </rPh>
    <rPh sb="5" eb="7">
      <t>チカ</t>
    </rPh>
    <phoneticPr fontId="1"/>
  </si>
  <si>
    <t>新築建物</t>
    <rPh sb="0" eb="4">
      <t>シンチクタテモノ</t>
    </rPh>
    <phoneticPr fontId="1"/>
  </si>
  <si>
    <t>，</t>
    <phoneticPr fontId="1"/>
  </si>
  <si>
    <t>既存建物（増改築：</t>
    <rPh sb="0" eb="4">
      <t>キゾンタテモノ</t>
    </rPh>
    <rPh sb="5" eb="8">
      <t>ゾウカイチク</t>
    </rPh>
    <phoneticPr fontId="1"/>
  </si>
  <si>
    <t>有</t>
    <rPh sb="0" eb="1">
      <t>ア</t>
    </rPh>
    <phoneticPr fontId="1"/>
  </si>
  <si>
    <t>・</t>
    <phoneticPr fontId="1"/>
  </si>
  <si>
    <t>無</t>
    <rPh sb="0" eb="1">
      <t>ナ</t>
    </rPh>
    <phoneticPr fontId="1"/>
  </si>
  <si>
    <t>）</t>
    <phoneticPr fontId="1"/>
  </si>
  <si>
    <t>専用住宅</t>
    <rPh sb="0" eb="4">
      <t>センヨウジュウタク</t>
    </rPh>
    <phoneticPr fontId="1"/>
  </si>
  <si>
    <t>共同住宅</t>
    <rPh sb="0" eb="4">
      <t>キョウドウジュウタク</t>
    </rPh>
    <phoneticPr fontId="1"/>
  </si>
  <si>
    <t>店舗等付住宅</t>
    <rPh sb="0" eb="3">
      <t>テンポトウ</t>
    </rPh>
    <rPh sb="3" eb="4">
      <t>ツキ</t>
    </rPh>
    <rPh sb="4" eb="6">
      <t>ジュウタク</t>
    </rPh>
    <phoneticPr fontId="1"/>
  </si>
  <si>
    <t>店舗等付共同住宅</t>
    <rPh sb="0" eb="3">
      <t>テンポトウ</t>
    </rPh>
    <rPh sb="3" eb="4">
      <t>ツキ</t>
    </rPh>
    <rPh sb="4" eb="8">
      <t>キョウドウジュウタク</t>
    </rPh>
    <phoneticPr fontId="1"/>
  </si>
  <si>
    <t>事務所</t>
    <rPh sb="0" eb="3">
      <t>ジムショ</t>
    </rPh>
    <phoneticPr fontId="1"/>
  </si>
  <si>
    <t>その他</t>
    <rPh sb="2" eb="3">
      <t>タ</t>
    </rPh>
    <phoneticPr fontId="1"/>
  </si>
  <si>
    <t>特例直結直圧式</t>
    <rPh sb="0" eb="4">
      <t>トクレイチョッケツ</t>
    </rPh>
    <rPh sb="4" eb="7">
      <t>チョクアツシキ</t>
    </rPh>
    <phoneticPr fontId="1"/>
  </si>
  <si>
    <t>，</t>
    <phoneticPr fontId="1"/>
  </si>
  <si>
    <t>井水等の併用</t>
    <rPh sb="0" eb="2">
      <t>イスイ</t>
    </rPh>
    <rPh sb="2" eb="3">
      <t>トウ</t>
    </rPh>
    <rPh sb="4" eb="6">
      <t>ヘイヨウ</t>
    </rPh>
    <phoneticPr fontId="1"/>
  </si>
  <si>
    <t>住宅</t>
    <rPh sb="0" eb="2">
      <t>ジュウタク</t>
    </rPh>
    <phoneticPr fontId="1"/>
  </si>
  <si>
    <t>店舗</t>
    <rPh sb="0" eb="2">
      <t>テンポ</t>
    </rPh>
    <phoneticPr fontId="1"/>
  </si>
  <si>
    <t>計</t>
    <rPh sb="0" eb="1">
      <t>ケイ</t>
    </rPh>
    <phoneticPr fontId="1"/>
  </si>
  <si>
    <t>戸</t>
    <rPh sb="0" eb="1">
      <t>コ</t>
    </rPh>
    <phoneticPr fontId="1"/>
  </si>
  <si>
    <t>mm</t>
    <phoneticPr fontId="1"/>
  </si>
  <si>
    <t>内４～５階部の戸数</t>
    <rPh sb="0" eb="1">
      <t>ウチ</t>
    </rPh>
    <rPh sb="4" eb="5">
      <t>カイ</t>
    </rPh>
    <rPh sb="5" eb="6">
      <t>ブ</t>
    </rPh>
    <rPh sb="7" eb="9">
      <t>コスウ</t>
    </rPh>
    <phoneticPr fontId="1"/>
  </si>
  <si>
    <t>ℓ/分</t>
    <rPh sb="2" eb="3">
      <t>フン</t>
    </rPh>
    <phoneticPr fontId="1"/>
  </si>
  <si>
    <r>
      <t>m</t>
    </r>
    <r>
      <rPr>
        <vertAlign val="superscript"/>
        <sz val="10.5"/>
        <color theme="1"/>
        <rFont val="ＭＳ 明朝"/>
        <family val="1"/>
        <charset val="128"/>
      </rPr>
      <t>3</t>
    </r>
    <r>
      <rPr>
        <sz val="10.5"/>
        <color theme="1"/>
        <rFont val="ＭＳ 明朝"/>
        <family val="1"/>
        <charset val="128"/>
      </rPr>
      <t>/日</t>
    </r>
    <rPh sb="3" eb="4">
      <t>ニチ</t>
    </rPh>
    <phoneticPr fontId="1"/>
  </si>
  <si>
    <t>配水管の布設道路面から</t>
    <rPh sb="0" eb="3">
      <t>ハイスイカン</t>
    </rPh>
    <rPh sb="4" eb="6">
      <t>フセツ</t>
    </rPh>
    <rPh sb="6" eb="8">
      <t>ドウロ</t>
    </rPh>
    <rPh sb="8" eb="9">
      <t>メン</t>
    </rPh>
    <phoneticPr fontId="1"/>
  </si>
  <si>
    <t>ｍ</t>
    <phoneticPr fontId="1"/>
  </si>
  <si>
    <t>無し</t>
    <rPh sb="0" eb="1">
      <t>ナ</t>
    </rPh>
    <phoneticPr fontId="1"/>
  </si>
  <si>
    <t>有り</t>
    <rPh sb="0" eb="1">
      <t>ア</t>
    </rPh>
    <phoneticPr fontId="1"/>
  </si>
  <si>
    <t>省スペース型トイレ：</t>
    <rPh sb="0" eb="1">
      <t>ショウ</t>
    </rPh>
    <rPh sb="5" eb="6">
      <t>ガタ</t>
    </rPh>
    <phoneticPr fontId="1"/>
  </si>
  <si>
    <t>タンクレス式</t>
    <rPh sb="5" eb="6">
      <t>シキ</t>
    </rPh>
    <phoneticPr fontId="1"/>
  </si>
  <si>
    <t>ハイブリッド式</t>
    <rPh sb="6" eb="7">
      <t>シキ</t>
    </rPh>
    <phoneticPr fontId="1"/>
  </si>
  <si>
    <t>作動水圧（</t>
    <rPh sb="0" eb="4">
      <t>サドウスイアツ</t>
    </rPh>
    <phoneticPr fontId="1"/>
  </si>
  <si>
    <t>給湯器</t>
    <rPh sb="0" eb="3">
      <t>キュウトウキ</t>
    </rPh>
    <phoneticPr fontId="1"/>
  </si>
  <si>
    <t>作動水圧（</t>
    <phoneticPr fontId="1"/>
  </si>
  <si>
    <t>MPa）</t>
    <phoneticPr fontId="1"/>
  </si>
  <si>
    <t>器 具 名（</t>
    <rPh sb="0" eb="1">
      <t>キ</t>
    </rPh>
    <rPh sb="2" eb="3">
      <t>グ</t>
    </rPh>
    <rPh sb="4" eb="5">
      <t>ナ</t>
    </rPh>
    <phoneticPr fontId="1"/>
  </si>
  <si>
    <t>口径</t>
    <rPh sb="0" eb="2">
      <t>コウケイ</t>
    </rPh>
    <phoneticPr fontId="1"/>
  </si>
  <si>
    <t>mm</t>
    <phoneticPr fontId="1"/>
  </si>
  <si>
    <t>管種：</t>
    <rPh sb="0" eb="2">
      <t>カンシュ</t>
    </rPh>
    <phoneticPr fontId="1"/>
  </si>
  <si>
    <t>局施設，</t>
    <rPh sb="0" eb="1">
      <t>キョク</t>
    </rPh>
    <rPh sb="1" eb="3">
      <t>シセツ</t>
    </rPh>
    <phoneticPr fontId="1"/>
  </si>
  <si>
    <t>無し</t>
    <rPh sb="0" eb="1">
      <t>ナ</t>
    </rPh>
    <phoneticPr fontId="1"/>
  </si>
  <si>
    <t>個人管</t>
    <rPh sb="0" eb="3">
      <t>コジンカン</t>
    </rPh>
    <phoneticPr fontId="1"/>
  </si>
  <si>
    <t>有り，</t>
    <rPh sb="0" eb="1">
      <t>ア</t>
    </rPh>
    <phoneticPr fontId="1"/>
  </si>
  <si>
    <t>新設　，</t>
    <rPh sb="0" eb="2">
      <t>シンセツ</t>
    </rPh>
    <phoneticPr fontId="1"/>
  </si>
  <si>
    <t>有り　，</t>
    <rPh sb="0" eb="1">
      <t>ア</t>
    </rPh>
    <phoneticPr fontId="1"/>
  </si>
  <si>
    <t>既設</t>
    <rPh sb="0" eb="2">
      <t>キセツ</t>
    </rPh>
    <phoneticPr fontId="1"/>
  </si>
  <si>
    <t>普通式　，</t>
    <rPh sb="0" eb="3">
      <t>フツウシキ</t>
    </rPh>
    <phoneticPr fontId="1"/>
  </si>
  <si>
    <t>遠隔式　，</t>
    <rPh sb="0" eb="3">
      <t>エンカクシキ</t>
    </rPh>
    <phoneticPr fontId="1"/>
  </si>
  <si>
    <t>一括式　，</t>
    <rPh sb="0" eb="3">
      <t>イッカツシキ</t>
    </rPh>
    <phoneticPr fontId="1"/>
  </si>
  <si>
    <t>未　定</t>
    <rPh sb="0" eb="1">
      <t>ミ</t>
    </rPh>
    <rPh sb="2" eb="3">
      <t>サダム</t>
    </rPh>
    <phoneticPr fontId="1"/>
  </si>
  <si>
    <t>配水池系</t>
    <rPh sb="0" eb="4">
      <t>ハイスイチケイ</t>
    </rPh>
    <phoneticPr fontId="1"/>
  </si>
  <si>
    <t>所管浄水場</t>
    <rPh sb="0" eb="5">
      <t>ショカンジョウスイジョウ</t>
    </rPh>
    <phoneticPr fontId="1"/>
  </si>
  <si>
    <t>標高差</t>
    <rPh sb="0" eb="3">
      <t>ヒョウコウサ</t>
    </rPh>
    <phoneticPr fontId="1"/>
  </si>
  <si>
    <t>水圧測定場所</t>
    <rPh sb="0" eb="4">
      <t>スイアツソクテイ</t>
    </rPh>
    <rPh sb="4" eb="6">
      <t>バショ</t>
    </rPh>
    <phoneticPr fontId="1"/>
  </si>
  <si>
    <t>水圧測定年月</t>
    <rPh sb="0" eb="2">
      <t>スイアツ</t>
    </rPh>
    <rPh sb="2" eb="4">
      <t>ソクテイ</t>
    </rPh>
    <rPh sb="4" eb="6">
      <t>ネンゲツ</t>
    </rPh>
    <phoneticPr fontId="1"/>
  </si>
  <si>
    <t>配水池低水位</t>
    <rPh sb="0" eb="3">
      <t>ハイスイチ</t>
    </rPh>
    <rPh sb="3" eb="4">
      <t>ヒク</t>
    </rPh>
    <rPh sb="4" eb="6">
      <t>スイイ</t>
    </rPh>
    <phoneticPr fontId="1"/>
  </si>
  <si>
    <t>申請地標高</t>
    <rPh sb="0" eb="3">
      <t>シンセイチ</t>
    </rPh>
    <rPh sb="3" eb="5">
      <t>ヒョウコウ</t>
    </rPh>
    <phoneticPr fontId="1"/>
  </si>
  <si>
    <t>ブロック番号</t>
    <rPh sb="4" eb="6">
      <t>バンゴウ</t>
    </rPh>
    <phoneticPr fontId="1"/>
  </si>
  <si>
    <t>，消火栓番号</t>
    <rPh sb="1" eb="6">
      <t>ショウカセンバンゴウ</t>
    </rPh>
    <phoneticPr fontId="1"/>
  </si>
  <si>
    <t>約</t>
    <rPh sb="0" eb="1">
      <t>ヤク</t>
    </rPh>
    <phoneticPr fontId="1"/>
  </si>
  <si>
    <t>ｍ</t>
    <phoneticPr fontId="1"/>
  </si>
  <si>
    <t>ｍ</t>
    <phoneticPr fontId="1"/>
  </si>
  <si>
    <t>ｍ</t>
    <phoneticPr fontId="1"/>
  </si>
  <si>
    <t>年</t>
    <rPh sb="0" eb="1">
      <t>ネン</t>
    </rPh>
    <phoneticPr fontId="1"/>
  </si>
  <si>
    <t>月</t>
    <rPh sb="0" eb="1">
      <t>ゲツ</t>
    </rPh>
    <phoneticPr fontId="1"/>
  </si>
  <si>
    <t>日</t>
    <rPh sb="0" eb="1">
      <t>ニチ</t>
    </rPh>
    <phoneticPr fontId="1"/>
  </si>
  <si>
    <t>～</t>
    <phoneticPr fontId="1"/>
  </si>
  <si>
    <t>最高水圧</t>
    <rPh sb="0" eb="4">
      <t>サイコウスイアツ</t>
    </rPh>
    <phoneticPr fontId="1"/>
  </si>
  <si>
    <t>最低水圧</t>
    <rPh sb="0" eb="4">
      <t>サイテイスイアツ</t>
    </rPh>
    <phoneticPr fontId="1"/>
  </si>
  <si>
    <t>備　　考</t>
    <rPh sb="0" eb="1">
      <t>ビ</t>
    </rPh>
    <rPh sb="3" eb="4">
      <t>コウ</t>
    </rPh>
    <phoneticPr fontId="1"/>
  </si>
  <si>
    <t xml:space="preserve">
配 水 系 統
及び
配水管水圧等
</t>
    <rPh sb="4" eb="5">
      <t>ハイ</t>
    </rPh>
    <rPh sb="6" eb="7">
      <t>ミズ</t>
    </rPh>
    <rPh sb="8" eb="9">
      <t>ケイ</t>
    </rPh>
    <rPh sb="10" eb="11">
      <t>トウ</t>
    </rPh>
    <rPh sb="12" eb="13">
      <t>オヨ</t>
    </rPh>
    <rPh sb="15" eb="21">
      <t>ハイスイカンスイアツトウ</t>
    </rPh>
    <phoneticPr fontId="1"/>
  </si>
  <si>
    <t>メーターバイパスユニット</t>
    <phoneticPr fontId="1"/>
  </si>
  <si>
    <t xml:space="preserve">
 ４～５階部で
 特に水圧の必要な
 器具の有無
</t>
    <rPh sb="6" eb="7">
      <t>カイ</t>
    </rPh>
    <rPh sb="7" eb="8">
      <t>ブ</t>
    </rPh>
    <rPh sb="11" eb="12">
      <t>トク</t>
    </rPh>
    <rPh sb="13" eb="15">
      <t>スイアツ</t>
    </rPh>
    <rPh sb="16" eb="18">
      <t>ヒツヨウ</t>
    </rPh>
    <rPh sb="21" eb="23">
      <t>キグ</t>
    </rPh>
    <rPh sb="24" eb="26">
      <t>ウム</t>
    </rPh>
    <phoneticPr fontId="1"/>
  </si>
  <si>
    <t>配　水　管</t>
    <rPh sb="0" eb="1">
      <t>ハイ</t>
    </rPh>
    <rPh sb="2" eb="3">
      <t>ミズ</t>
    </rPh>
    <rPh sb="4" eb="5">
      <t>カン</t>
    </rPh>
    <phoneticPr fontId="1"/>
  </si>
  <si>
    <t>給　水　管</t>
    <rPh sb="0" eb="1">
      <t>キュウ</t>
    </rPh>
    <rPh sb="2" eb="3">
      <t>ミズ</t>
    </rPh>
    <rPh sb="4" eb="5">
      <t>カン</t>
    </rPh>
    <phoneticPr fontId="1"/>
  </si>
  <si>
    <t>局メーター口径</t>
    <rPh sb="0" eb="1">
      <t>キョク</t>
    </rPh>
    <rPh sb="5" eb="7">
      <t>コウケイ</t>
    </rPh>
    <phoneticPr fontId="1"/>
  </si>
  <si>
    <t>管種</t>
    <rPh sb="0" eb="2">
      <t>カンシュ</t>
    </rPh>
    <phoneticPr fontId="1"/>
  </si>
  <si>
    <t>分岐給水管</t>
    <rPh sb="0" eb="5">
      <t>ブンキキュウスイカン</t>
    </rPh>
    <phoneticPr fontId="1"/>
  </si>
  <si>
    <t>配水管</t>
    <rPh sb="0" eb="3">
      <t>ハイスイカン</t>
    </rPh>
    <phoneticPr fontId="1"/>
  </si>
  <si>
    <r>
      <t>m</t>
    </r>
    <r>
      <rPr>
        <vertAlign val="superscript"/>
        <sz val="11"/>
        <color theme="1"/>
        <rFont val="Meiryo UI"/>
        <family val="3"/>
        <charset val="128"/>
      </rPr>
      <t>3</t>
    </r>
    <r>
      <rPr>
        <sz val="11"/>
        <color theme="1"/>
        <rFont val="Meiryo UI"/>
        <family val="3"/>
        <charset val="128"/>
      </rPr>
      <t>/日</t>
    </r>
    <rPh sb="3" eb="4">
      <t>ニチ</t>
    </rPh>
    <phoneticPr fontId="1"/>
  </si>
  <si>
    <t>L/分</t>
    <rPh sb="2" eb="3">
      <t>フン</t>
    </rPh>
    <phoneticPr fontId="1"/>
  </si>
  <si>
    <t>m</t>
    <phoneticPr fontId="1"/>
  </si>
  <si>
    <t>方式を選択</t>
    <rPh sb="0" eb="2">
      <t>ホウシキ</t>
    </rPh>
    <rPh sb="3" eb="5">
      <t>センタク</t>
    </rPh>
    <phoneticPr fontId="1"/>
  </si>
  <si>
    <t>種別を選択</t>
    <rPh sb="0" eb="2">
      <t>シュベツ</t>
    </rPh>
    <rPh sb="3" eb="5">
      <t>センタク</t>
    </rPh>
    <phoneticPr fontId="1"/>
  </si>
  <si>
    <t>地下</t>
    <rPh sb="0" eb="2">
      <t>チカ</t>
    </rPh>
    <phoneticPr fontId="1"/>
  </si>
  <si>
    <t>地上</t>
    <rPh sb="0" eb="2">
      <t>チジョウ</t>
    </rPh>
    <phoneticPr fontId="1"/>
  </si>
  <si>
    <t>申請書（裏）を作成します。黄色の枠内に各項目を入力またはプルダウンから選択してください。</t>
    <rPh sb="0" eb="3">
      <t>シンセイショ</t>
    </rPh>
    <rPh sb="4" eb="5">
      <t>ウラ</t>
    </rPh>
    <rPh sb="7" eb="9">
      <t>サクセイ</t>
    </rPh>
    <rPh sb="13" eb="15">
      <t>キイロ</t>
    </rPh>
    <rPh sb="16" eb="18">
      <t>ワクナイ</t>
    </rPh>
    <rPh sb="19" eb="22">
      <t>カクコウモク</t>
    </rPh>
    <rPh sb="23" eb="25">
      <t>ニュウリョク</t>
    </rPh>
    <rPh sb="35" eb="37">
      <t>センタク</t>
    </rPh>
    <phoneticPr fontId="1"/>
  </si>
  <si>
    <t>②</t>
    <phoneticPr fontId="1"/>
  </si>
  <si>
    <t>工事完成</t>
    <rPh sb="0" eb="4">
      <t>コウジカンセイ</t>
    </rPh>
    <phoneticPr fontId="1"/>
  </si>
  <si>
    <t>工事開始</t>
    <rPh sb="0" eb="4">
      <t>コウジカイシ</t>
    </rPh>
    <phoneticPr fontId="1"/>
  </si>
  <si>
    <t>工事予定期間</t>
    <rPh sb="0" eb="4">
      <t>コウジヨテイ</t>
    </rPh>
    <rPh sb="4" eb="6">
      <t>キカン</t>
    </rPh>
    <phoneticPr fontId="1"/>
  </si>
  <si>
    <t>業者名</t>
    <rPh sb="0" eb="3">
      <t>ギョウシャメイ</t>
    </rPh>
    <phoneticPr fontId="1"/>
  </si>
  <si>
    <t>施工者</t>
    <rPh sb="0" eb="3">
      <t>セコウシャ</t>
    </rPh>
    <phoneticPr fontId="1"/>
  </si>
  <si>
    <t>給水装置場所</t>
    <rPh sb="0" eb="6">
      <t>キュウスイソウチバショ</t>
    </rPh>
    <phoneticPr fontId="1"/>
  </si>
  <si>
    <t>※法人等の場合は上段に会社名、下段に代表者名を入力</t>
    <rPh sb="1" eb="3">
      <t>ホウジン</t>
    </rPh>
    <rPh sb="3" eb="4">
      <t>トウ</t>
    </rPh>
    <rPh sb="5" eb="7">
      <t>バアイ</t>
    </rPh>
    <rPh sb="8" eb="10">
      <t>ジョウダン</t>
    </rPh>
    <rPh sb="11" eb="14">
      <t>カイシャメイ</t>
    </rPh>
    <rPh sb="15" eb="16">
      <t>シタ</t>
    </rPh>
    <rPh sb="16" eb="17">
      <t>ダン</t>
    </rPh>
    <rPh sb="18" eb="21">
      <t>ダイヒョウシャ</t>
    </rPh>
    <rPh sb="21" eb="22">
      <t>メイ</t>
    </rPh>
    <rPh sb="23" eb="25">
      <t>ニュウリョク</t>
    </rPh>
    <phoneticPr fontId="1"/>
  </si>
  <si>
    <t>※個人名の場合は上段に入力</t>
    <rPh sb="1" eb="4">
      <t>コジンメイ</t>
    </rPh>
    <rPh sb="5" eb="7">
      <t>バアイ</t>
    </rPh>
    <rPh sb="8" eb="10">
      <t>ウエダン</t>
    </rPh>
    <rPh sb="11" eb="13">
      <t>ニュウリョク</t>
    </rPh>
    <phoneticPr fontId="1"/>
  </si>
  <si>
    <t>申請者名</t>
    <rPh sb="0" eb="4">
      <t>シンセイシャメイ</t>
    </rPh>
    <phoneticPr fontId="1"/>
  </si>
  <si>
    <t>※建物名、部屋番号等は下段に入力</t>
    <rPh sb="1" eb="4">
      <t>タテモノメイ</t>
    </rPh>
    <rPh sb="5" eb="10">
      <t>ヘヤバンゴウトウ</t>
    </rPh>
    <rPh sb="11" eb="13">
      <t>シタダン</t>
    </rPh>
    <rPh sb="14" eb="16">
      <t>ニュウリョク</t>
    </rPh>
    <phoneticPr fontId="1"/>
  </si>
  <si>
    <t>※地名・地番を上段に入力</t>
    <rPh sb="1" eb="3">
      <t>チメイ</t>
    </rPh>
    <rPh sb="4" eb="6">
      <t>チバン</t>
    </rPh>
    <rPh sb="7" eb="9">
      <t>ウエダン</t>
    </rPh>
    <rPh sb="10" eb="12">
      <t>ニュウリョク</t>
    </rPh>
    <phoneticPr fontId="1"/>
  </si>
  <si>
    <t>申請者</t>
    <rPh sb="0" eb="3">
      <t>シンセイシャ</t>
    </rPh>
    <phoneticPr fontId="1"/>
  </si>
  <si>
    <t>①</t>
    <phoneticPr fontId="1"/>
  </si>
  <si>
    <t>mm</t>
    <phoneticPr fontId="1"/>
  </si>
  <si>
    <t>mm</t>
    <phoneticPr fontId="1"/>
  </si>
  <si>
    <t>メーター</t>
    <phoneticPr fontId="1"/>
  </si>
  <si>
    <t>mm</t>
    <phoneticPr fontId="1"/>
  </si>
  <si>
    <t>①</t>
    <phoneticPr fontId="1"/>
  </si>
  <si>
    <t>水圧等情報を入力してください。</t>
    <rPh sb="0" eb="5">
      <t>スイアツトウジョウホウ</t>
    </rPh>
    <rPh sb="6" eb="8">
      <t>ニュウリョク</t>
    </rPh>
    <phoneticPr fontId="1"/>
  </si>
  <si>
    <t>配水池情報</t>
    <rPh sb="0" eb="5">
      <t>ハイスイチジョウホウ</t>
    </rPh>
    <phoneticPr fontId="1"/>
  </si>
  <si>
    <t>配水系統</t>
    <rPh sb="0" eb="4">
      <t>ハイスイケイトウ</t>
    </rPh>
    <phoneticPr fontId="1"/>
  </si>
  <si>
    <t>配水池低水位</t>
    <rPh sb="0" eb="3">
      <t>ハイスイチ</t>
    </rPh>
    <rPh sb="3" eb="4">
      <t>テイ</t>
    </rPh>
    <rPh sb="4" eb="6">
      <t>スイイ</t>
    </rPh>
    <phoneticPr fontId="1"/>
  </si>
  <si>
    <t>m</t>
    <phoneticPr fontId="1"/>
  </si>
  <si>
    <t>m（自動計算されます）</t>
    <rPh sb="2" eb="6">
      <t>ジドウケイサン</t>
    </rPh>
    <phoneticPr fontId="1"/>
  </si>
  <si>
    <t>水圧測定年月日</t>
    <rPh sb="0" eb="4">
      <t>スイアツソクテイ</t>
    </rPh>
    <rPh sb="4" eb="7">
      <t>ネンガッピ</t>
    </rPh>
    <phoneticPr fontId="1"/>
  </si>
  <si>
    <t>水圧測定場所</t>
    <rPh sb="0" eb="6">
      <t>スイアツソクテイバショ</t>
    </rPh>
    <phoneticPr fontId="1"/>
  </si>
  <si>
    <t>水圧情報</t>
    <rPh sb="0" eb="4">
      <t>スイアツジョウホウ</t>
    </rPh>
    <phoneticPr fontId="1"/>
  </si>
  <si>
    <t>MPa</t>
    <phoneticPr fontId="1"/>
  </si>
  <si>
    <r>
      <t>kg/cm</t>
    </r>
    <r>
      <rPr>
        <vertAlign val="superscript"/>
        <sz val="11"/>
        <color theme="1"/>
        <rFont val="Meiryo UI"/>
        <family val="3"/>
        <charset val="128"/>
      </rPr>
      <t>2</t>
    </r>
    <phoneticPr fontId="1"/>
  </si>
  <si>
    <t>MPa</t>
    <phoneticPr fontId="1"/>
  </si>
  <si>
    <r>
      <t>kg/cm</t>
    </r>
    <r>
      <rPr>
        <vertAlign val="superscript"/>
        <sz val="11"/>
        <color theme="1"/>
        <rFont val="Meiryo UI"/>
        <family val="3"/>
        <charset val="128"/>
      </rPr>
      <t>2</t>
    </r>
    <phoneticPr fontId="1"/>
  </si>
  <si>
    <t>備考欄
（灰色の枠内に記入
or
画像等貼り付け）</t>
    <rPh sb="0" eb="3">
      <t>ビコウラン</t>
    </rPh>
    <rPh sb="5" eb="7">
      <t>ハイイロ</t>
    </rPh>
    <rPh sb="8" eb="10">
      <t>ワクナイ</t>
    </rPh>
    <rPh sb="11" eb="13">
      <t>キニュウ</t>
    </rPh>
    <rPh sb="17" eb="20">
      <t>ガゾウトウ</t>
    </rPh>
    <rPh sb="20" eb="21">
      <t>ハ</t>
    </rPh>
    <rPh sb="22" eb="23">
      <t>ツ</t>
    </rPh>
    <phoneticPr fontId="1"/>
  </si>
  <si>
    <t>※形式は自由です。</t>
    <rPh sb="1" eb="3">
      <t>ケイシキ</t>
    </rPh>
    <rPh sb="4" eb="6">
      <t>ジユウ</t>
    </rPh>
    <phoneticPr fontId="1"/>
  </si>
  <si>
    <t>②</t>
    <phoneticPr fontId="1"/>
  </si>
  <si>
    <t>（工事店入力箇所で不備がある場合）</t>
    <rPh sb="1" eb="8">
      <t>コウジテンニュウリョクカショ</t>
    </rPh>
    <rPh sb="9" eb="11">
      <t>フビ</t>
    </rPh>
    <rPh sb="14" eb="16">
      <t>バアイ</t>
    </rPh>
    <phoneticPr fontId="1"/>
  </si>
  <si>
    <t>⑴</t>
    <phoneticPr fontId="1"/>
  </si>
  <si>
    <t>職権訂正する場合</t>
    <rPh sb="0" eb="4">
      <t>ショッケンテイセイ</t>
    </rPh>
    <rPh sb="6" eb="8">
      <t>バアイ</t>
    </rPh>
    <phoneticPr fontId="1"/>
  </si>
  <si>
    <t>→</t>
    <phoneticPr fontId="1"/>
  </si>
  <si>
    <t>シート「工事店入力フォーム」から訂正する。</t>
    <rPh sb="4" eb="7">
      <t>コウジテン</t>
    </rPh>
    <rPh sb="7" eb="9">
      <t>ニュウリョク</t>
    </rPh>
    <rPh sb="16" eb="18">
      <t>テイセイ</t>
    </rPh>
    <phoneticPr fontId="1"/>
  </si>
  <si>
    <t>⑵</t>
    <phoneticPr fontId="1"/>
  </si>
  <si>
    <t>工事店に返却する場合</t>
    <rPh sb="0" eb="3">
      <t>コウジテン</t>
    </rPh>
    <rPh sb="4" eb="6">
      <t>ヘンキャク</t>
    </rPh>
    <rPh sb="8" eb="10">
      <t>バアイ</t>
    </rPh>
    <phoneticPr fontId="1"/>
  </si>
  <si>
    <t>→</t>
    <phoneticPr fontId="1"/>
  </si>
  <si>
    <t>工事店用リスト</t>
    <rPh sb="0" eb="3">
      <t>コウジテン</t>
    </rPh>
    <rPh sb="3" eb="4">
      <t>ヨウ</t>
    </rPh>
    <phoneticPr fontId="1"/>
  </si>
  <si>
    <t>（工事種別）</t>
    <rPh sb="1" eb="5">
      <t>コウジシュベツ</t>
    </rPh>
    <phoneticPr fontId="1"/>
  </si>
  <si>
    <t>新設</t>
    <rPh sb="0" eb="2">
      <t>シンセツ</t>
    </rPh>
    <phoneticPr fontId="1"/>
  </si>
  <si>
    <t>（給水方式）</t>
    <rPh sb="1" eb="5">
      <t>キュウスイホウシキ</t>
    </rPh>
    <phoneticPr fontId="1"/>
  </si>
  <si>
    <t>（有無）</t>
    <rPh sb="1" eb="3">
      <t>ウム</t>
    </rPh>
    <phoneticPr fontId="1"/>
  </si>
  <si>
    <t>(№</t>
    <phoneticPr fontId="1"/>
  </si>
  <si>
    <t>)</t>
    <phoneticPr fontId="1"/>
  </si>
  <si>
    <t>指定給水装置
工事事業者</t>
    <rPh sb="0" eb="2">
      <t>シテイ</t>
    </rPh>
    <rPh sb="2" eb="4">
      <t>キュウスイ</t>
    </rPh>
    <rPh sb="4" eb="6">
      <t>ソウチ</t>
    </rPh>
    <rPh sb="8" eb="10">
      <t>コウジ</t>
    </rPh>
    <rPh sb="10" eb="13">
      <t>ジギョウシャ</t>
    </rPh>
    <phoneticPr fontId="1"/>
  </si>
  <si>
    <t>工事店番号</t>
    <rPh sb="0" eb="3">
      <t>コウジテン</t>
    </rPh>
    <rPh sb="3" eb="5">
      <t>バンゴウ</t>
    </rPh>
    <phoneticPr fontId="1"/>
  </si>
  <si>
    <t>※半角数字で入力</t>
    <rPh sb="1" eb="5">
      <t>ハンカクスウジ</t>
    </rPh>
    <rPh sb="6" eb="8">
      <t>ニュウリョク</t>
    </rPh>
    <phoneticPr fontId="1"/>
  </si>
  <si>
    <t>給水装置番号</t>
    <rPh sb="0" eb="6">
      <t>キュウスイソウチバンゴウ</t>
    </rPh>
    <phoneticPr fontId="1"/>
  </si>
  <si>
    <t>番号を入力</t>
    <rPh sb="0" eb="2">
      <t>バンゴウ</t>
    </rPh>
    <rPh sb="3" eb="5">
      <t>ニュウリョク</t>
    </rPh>
    <phoneticPr fontId="1"/>
  </si>
  <si>
    <t>※団地コード2桁＋装置番号6桁で入力（戸番図に記載の通りに）</t>
    <rPh sb="1" eb="3">
      <t>ダンチ</t>
    </rPh>
    <rPh sb="7" eb="8">
      <t>ケタ</t>
    </rPh>
    <rPh sb="9" eb="13">
      <t>ソウチバンゴウ</t>
    </rPh>
    <rPh sb="14" eb="15">
      <t>ケタ</t>
    </rPh>
    <rPh sb="16" eb="18">
      <t>ニュウリョク</t>
    </rPh>
    <rPh sb="19" eb="22">
      <t>コバンズ</t>
    </rPh>
    <rPh sb="23" eb="25">
      <t>キサイ</t>
    </rPh>
    <rPh sb="26" eb="27">
      <t>トオ</t>
    </rPh>
    <phoneticPr fontId="1"/>
  </si>
  <si>
    <t>特例直結直圧式給水事前協議書作成フォーム（指定工事事業者）</t>
    <rPh sb="0" eb="2">
      <t>トクレイ</t>
    </rPh>
    <rPh sb="2" eb="4">
      <t>チョッケツ</t>
    </rPh>
    <rPh sb="4" eb="5">
      <t>チョク</t>
    </rPh>
    <rPh sb="5" eb="6">
      <t>アツ</t>
    </rPh>
    <rPh sb="6" eb="7">
      <t>シキ</t>
    </rPh>
    <rPh sb="7" eb="9">
      <t>キュウスイ</t>
    </rPh>
    <rPh sb="9" eb="11">
      <t>ジゼン</t>
    </rPh>
    <rPh sb="11" eb="13">
      <t>キョウギ</t>
    </rPh>
    <rPh sb="13" eb="14">
      <t>ショ</t>
    </rPh>
    <rPh sb="14" eb="16">
      <t>サクセイ</t>
    </rPh>
    <rPh sb="21" eb="28">
      <t>シテイコウジジギョウシャ</t>
    </rPh>
    <phoneticPr fontId="1"/>
  </si>
  <si>
    <t>階（プルダウンから選択）</t>
    <rPh sb="0" eb="1">
      <t>カイ</t>
    </rPh>
    <rPh sb="9" eb="11">
      <t>センタク</t>
    </rPh>
    <phoneticPr fontId="1"/>
  </si>
  <si>
    <t>階（階数を入力）</t>
    <rPh sb="0" eb="1">
      <t>カイ</t>
    </rPh>
    <rPh sb="2" eb="4">
      <t>カイスウ</t>
    </rPh>
    <rPh sb="5" eb="7">
      <t>ニュウリョク</t>
    </rPh>
    <phoneticPr fontId="1"/>
  </si>
  <si>
    <t>（建物階数）</t>
    <rPh sb="1" eb="5">
      <t>タテモノカイスウ</t>
    </rPh>
    <phoneticPr fontId="1"/>
  </si>
  <si>
    <t>（工事内容）</t>
    <rPh sb="1" eb="5">
      <t>コウジナイヨウ</t>
    </rPh>
    <phoneticPr fontId="1"/>
  </si>
  <si>
    <t>新築建物</t>
    <rPh sb="0" eb="4">
      <t>シンチクタテモノ</t>
    </rPh>
    <phoneticPr fontId="1"/>
  </si>
  <si>
    <t>既存建物</t>
    <rPh sb="0" eb="4">
      <t>キゾンタテモノ</t>
    </rPh>
    <phoneticPr fontId="1"/>
  </si>
  <si>
    <t>種別を選択</t>
    <rPh sb="0" eb="2">
      <t>シュベツ</t>
    </rPh>
    <rPh sb="3" eb="5">
      <t>センタク</t>
    </rPh>
    <phoneticPr fontId="1"/>
  </si>
  <si>
    <t>（建物種別）</t>
    <rPh sb="1" eb="3">
      <t>タテモノ</t>
    </rPh>
    <rPh sb="3" eb="5">
      <t>シュベツ</t>
    </rPh>
    <phoneticPr fontId="1"/>
  </si>
  <si>
    <t>専用住宅</t>
    <rPh sb="0" eb="4">
      <t>センヨウジュウタク</t>
    </rPh>
    <phoneticPr fontId="1"/>
  </si>
  <si>
    <t>店舗等付住宅</t>
    <rPh sb="0" eb="3">
      <t>テンポトウ</t>
    </rPh>
    <rPh sb="3" eb="4">
      <t>ツキ</t>
    </rPh>
    <rPh sb="4" eb="6">
      <t>ジュウタク</t>
    </rPh>
    <phoneticPr fontId="1"/>
  </si>
  <si>
    <t>事務所</t>
    <rPh sb="0" eb="3">
      <t>ジムショ</t>
    </rPh>
    <phoneticPr fontId="1"/>
  </si>
  <si>
    <t>共同住宅</t>
    <rPh sb="0" eb="4">
      <t>キョウドウジュウタク</t>
    </rPh>
    <phoneticPr fontId="1"/>
  </si>
  <si>
    <t>店舗等付共同住宅</t>
    <rPh sb="0" eb="3">
      <t>テンポトウ</t>
    </rPh>
    <rPh sb="3" eb="4">
      <t>ツキ</t>
    </rPh>
    <rPh sb="4" eb="8">
      <t>キョウドウジュウタク</t>
    </rPh>
    <phoneticPr fontId="1"/>
  </si>
  <si>
    <t>その他</t>
    <rPh sb="2" eb="3">
      <t>タ</t>
    </rPh>
    <phoneticPr fontId="1"/>
  </si>
  <si>
    <t>特例直結直圧式</t>
    <rPh sb="0" eb="4">
      <t>トクレイチョッケツ</t>
    </rPh>
    <rPh sb="4" eb="7">
      <t>チョクアツシキ</t>
    </rPh>
    <phoneticPr fontId="1"/>
  </si>
  <si>
    <t>井水等の併用</t>
    <rPh sb="0" eb="2">
      <t>イスイ</t>
    </rPh>
    <rPh sb="2" eb="3">
      <t>トウ</t>
    </rPh>
    <rPh sb="4" eb="6">
      <t>ヘイヨウ</t>
    </rPh>
    <phoneticPr fontId="1"/>
  </si>
  <si>
    <t>住宅</t>
    <rPh sb="0" eb="2">
      <t>ジュウタク</t>
    </rPh>
    <phoneticPr fontId="1"/>
  </si>
  <si>
    <t>店舗</t>
    <rPh sb="0" eb="2">
      <t>テンポ</t>
    </rPh>
    <phoneticPr fontId="1"/>
  </si>
  <si>
    <t>戸</t>
    <rPh sb="0" eb="1">
      <t>コ</t>
    </rPh>
    <phoneticPr fontId="1"/>
  </si>
  <si>
    <t>(自動計算)</t>
    <rPh sb="1" eb="5">
      <t>ジドウケイサン</t>
    </rPh>
    <phoneticPr fontId="1"/>
  </si>
  <si>
    <t>合計</t>
    <rPh sb="0" eb="2">
      <t>ゴウケイ</t>
    </rPh>
    <phoneticPr fontId="1"/>
  </si>
  <si>
    <t>給水器具の最高高さ</t>
    <rPh sb="0" eb="4">
      <t>キュウスイキグ</t>
    </rPh>
    <rPh sb="5" eb="7">
      <t>サイコウ</t>
    </rPh>
    <rPh sb="7" eb="8">
      <t>タカ</t>
    </rPh>
    <phoneticPr fontId="1"/>
  </si>
  <si>
    <t>配水管の布設道路面から</t>
    <rPh sb="0" eb="3">
      <t>ハイスイカン</t>
    </rPh>
    <rPh sb="4" eb="9">
      <t>フセツドウロメン</t>
    </rPh>
    <phoneticPr fontId="1"/>
  </si>
  <si>
    <t>m</t>
    <phoneticPr fontId="1"/>
  </si>
  <si>
    <t>特例直結直圧式給水事前協議書作成フォーム（給排水設備課職員）</t>
    <rPh sb="21" eb="26">
      <t>キュウハイスイセツビ</t>
    </rPh>
    <rPh sb="26" eb="27">
      <t>カ</t>
    </rPh>
    <rPh sb="27" eb="29">
      <t>ショクイン</t>
    </rPh>
    <phoneticPr fontId="1"/>
  </si>
  <si>
    <t>4～5階部で</t>
    <rPh sb="3" eb="5">
      <t>カイブ</t>
    </rPh>
    <phoneticPr fontId="1"/>
  </si>
  <si>
    <t>特に水圧の必要な</t>
    <rPh sb="0" eb="1">
      <t>トク</t>
    </rPh>
    <rPh sb="2" eb="4">
      <t>スイアツ</t>
    </rPh>
    <rPh sb="5" eb="7">
      <t>ヒツヨウ</t>
    </rPh>
    <phoneticPr fontId="1"/>
  </si>
  <si>
    <t>器具の有無</t>
    <rPh sb="0" eb="2">
      <t>キグ</t>
    </rPh>
    <rPh sb="3" eb="5">
      <t>ウム</t>
    </rPh>
    <phoneticPr fontId="1"/>
  </si>
  <si>
    <t>有無を選択</t>
    <rPh sb="0" eb="2">
      <t>ウム</t>
    </rPh>
    <rPh sb="3" eb="5">
      <t>センタク</t>
    </rPh>
    <phoneticPr fontId="1"/>
  </si>
  <si>
    <t>（水圧の必要な器具）</t>
    <rPh sb="1" eb="3">
      <t>スイアツ</t>
    </rPh>
    <rPh sb="4" eb="6">
      <t>ヒツヨウ</t>
    </rPh>
    <rPh sb="7" eb="9">
      <t>キグ</t>
    </rPh>
    <phoneticPr fontId="1"/>
  </si>
  <si>
    <t>給湯器</t>
    <rPh sb="0" eb="3">
      <t>キュウトウキ</t>
    </rPh>
    <phoneticPr fontId="1"/>
  </si>
  <si>
    <t>省スペース型トイレ</t>
    <rPh sb="0" eb="1">
      <t>ショウ</t>
    </rPh>
    <rPh sb="5" eb="6">
      <t>ガタ</t>
    </rPh>
    <phoneticPr fontId="1"/>
  </si>
  <si>
    <t>（トイレの種類）</t>
    <rPh sb="5" eb="7">
      <t>シュルイ</t>
    </rPh>
    <phoneticPr fontId="1"/>
  </si>
  <si>
    <t>タンクレス式</t>
    <rPh sb="5" eb="6">
      <t>シキ</t>
    </rPh>
    <phoneticPr fontId="1"/>
  </si>
  <si>
    <t>（配水管種別）</t>
    <rPh sb="1" eb="4">
      <t>ハイスイカン</t>
    </rPh>
    <rPh sb="4" eb="6">
      <t>シュベツ</t>
    </rPh>
    <phoneticPr fontId="1"/>
  </si>
  <si>
    <t>局施設</t>
    <rPh sb="0" eb="3">
      <t>キョクシセツ</t>
    </rPh>
    <phoneticPr fontId="1"/>
  </si>
  <si>
    <t>（引込管種別）</t>
    <rPh sb="1" eb="6">
      <t>ヒキコミカンシュベツ</t>
    </rPh>
    <phoneticPr fontId="1"/>
  </si>
  <si>
    <t>新設</t>
    <rPh sb="0" eb="2">
      <t>シンセツ</t>
    </rPh>
    <phoneticPr fontId="1"/>
  </si>
  <si>
    <t>既設</t>
    <rPh sb="0" eb="2">
      <t>キセツ</t>
    </rPh>
    <phoneticPr fontId="1"/>
  </si>
  <si>
    <t>メーターバイパスユニットの有無</t>
    <rPh sb="13" eb="15">
      <t>ウム</t>
    </rPh>
    <phoneticPr fontId="1"/>
  </si>
  <si>
    <t>直圧用給水栓</t>
    <rPh sb="0" eb="6">
      <t>チョクアツヨウキュウスイセン</t>
    </rPh>
    <phoneticPr fontId="1"/>
  </si>
  <si>
    <t>検針方式</t>
    <rPh sb="0" eb="4">
      <t>ケンシンホウシキ</t>
    </rPh>
    <phoneticPr fontId="1"/>
  </si>
  <si>
    <t>（検針方式）</t>
    <rPh sb="1" eb="5">
      <t>ケンシンホウシキ</t>
    </rPh>
    <phoneticPr fontId="1"/>
  </si>
  <si>
    <t>普通式</t>
    <rPh sb="0" eb="3">
      <t>フツウシキ</t>
    </rPh>
    <phoneticPr fontId="1"/>
  </si>
  <si>
    <t>遠隔式</t>
    <rPh sb="0" eb="3">
      <t>エンカクシキ</t>
    </rPh>
    <phoneticPr fontId="1"/>
  </si>
  <si>
    <t>一括式</t>
    <rPh sb="0" eb="3">
      <t>イッカツシキ</t>
    </rPh>
    <phoneticPr fontId="1"/>
  </si>
  <si>
    <t>未定</t>
    <rPh sb="0" eb="2">
      <t>ミテイ</t>
    </rPh>
    <phoneticPr fontId="1"/>
  </si>
  <si>
    <t>所管浄水場</t>
    <rPh sb="0" eb="2">
      <t>ショカン</t>
    </rPh>
    <rPh sb="2" eb="5">
      <t>ジョウスイジョウ</t>
    </rPh>
    <phoneticPr fontId="1"/>
  </si>
  <si>
    <t>ブロック番号</t>
    <rPh sb="4" eb="6">
      <t>バンゴウ</t>
    </rPh>
    <phoneticPr fontId="1"/>
  </si>
  <si>
    <t>消火栓番号</t>
    <rPh sb="0" eb="5">
      <t>ショウカセンバンゴウ</t>
    </rPh>
    <phoneticPr fontId="1"/>
  </si>
  <si>
    <t>～</t>
    <phoneticPr fontId="1"/>
  </si>
  <si>
    <t>協議No.</t>
    <rPh sb="0" eb="2">
      <t>キョウギ</t>
    </rPh>
    <phoneticPr fontId="1"/>
  </si>
  <si>
    <t>No.</t>
    <phoneticPr fontId="1"/>
  </si>
  <si>
    <t>特例階数</t>
    <rPh sb="0" eb="2">
      <t>トクレイ</t>
    </rPh>
    <rPh sb="2" eb="4">
      <t>カイスウ</t>
    </rPh>
    <phoneticPr fontId="1"/>
  </si>
  <si>
    <t>プルダウンから選択</t>
    <rPh sb="7" eb="9">
      <t>センタク</t>
    </rPh>
    <phoneticPr fontId="1"/>
  </si>
  <si>
    <t>階直結</t>
    <rPh sb="0" eb="1">
      <t>カイ</t>
    </rPh>
    <rPh sb="1" eb="3">
      <t>チョッケツ</t>
    </rPh>
    <phoneticPr fontId="1"/>
  </si>
  <si>
    <t>mm</t>
    <phoneticPr fontId="1"/>
  </si>
  <si>
    <t>（日付を入力　例：YYYY/MM/DD）※未定の場合は空欄で可</t>
    <rPh sb="1" eb="3">
      <t>ヒヅケ</t>
    </rPh>
    <rPh sb="4" eb="6">
      <t>ニュウリョク</t>
    </rPh>
    <rPh sb="7" eb="8">
      <t>レイ</t>
    </rPh>
    <rPh sb="21" eb="23">
      <t>ミテイ</t>
    </rPh>
    <rPh sb="24" eb="26">
      <t>バアイ</t>
    </rPh>
    <rPh sb="27" eb="29">
      <t>クウラン</t>
    </rPh>
    <rPh sb="30" eb="31">
      <t>カ</t>
    </rPh>
    <phoneticPr fontId="1"/>
  </si>
  <si>
    <t>（配水管）</t>
    <rPh sb="1" eb="4">
      <t>ハイスイカン</t>
    </rPh>
    <phoneticPr fontId="1"/>
  </si>
  <si>
    <t>DIP</t>
    <phoneticPr fontId="14"/>
  </si>
  <si>
    <t>DIPE</t>
    <phoneticPr fontId="1"/>
  </si>
  <si>
    <t>SV</t>
    <phoneticPr fontId="14"/>
  </si>
  <si>
    <t>VP</t>
    <phoneticPr fontId="14"/>
  </si>
  <si>
    <t>VH</t>
    <phoneticPr fontId="14"/>
  </si>
  <si>
    <t>PEP</t>
    <phoneticPr fontId="14"/>
  </si>
  <si>
    <t>（引込管）</t>
    <rPh sb="1" eb="4">
      <t>ヒキコミカン</t>
    </rPh>
    <phoneticPr fontId="1"/>
  </si>
  <si>
    <t>PN</t>
    <phoneticPr fontId="1"/>
  </si>
  <si>
    <t>SV</t>
    <phoneticPr fontId="1"/>
  </si>
  <si>
    <t>DIP</t>
    <phoneticPr fontId="1"/>
  </si>
  <si>
    <t>例：H-○○○</t>
    <rPh sb="0" eb="1">
      <t>レイ</t>
    </rPh>
    <phoneticPr fontId="1"/>
  </si>
  <si>
    <t>例：○○○-○○（図郭番号）</t>
    <rPh sb="0" eb="1">
      <t>レイ</t>
    </rPh>
    <rPh sb="9" eb="13">
      <t>ズカクバンゴウ</t>
    </rPh>
    <phoneticPr fontId="1"/>
  </si>
  <si>
    <t>※日付形式で入力　例:YYYY/MM/DD</t>
    <rPh sb="1" eb="3">
      <t>ヒヅケ</t>
    </rPh>
    <rPh sb="3" eb="5">
      <t>ケイシキ</t>
    </rPh>
    <rPh sb="6" eb="8">
      <t>ニュウリョク</t>
    </rPh>
    <rPh sb="9" eb="10">
      <t>レイ</t>
    </rPh>
    <phoneticPr fontId="1"/>
  </si>
  <si>
    <t>申請書（表）を作成します。黄色の枠内に各項目を入力またはプルダウンより選択してください。</t>
    <rPh sb="0" eb="3">
      <t>シンセイショ</t>
    </rPh>
    <rPh sb="4" eb="5">
      <t>オモテ</t>
    </rPh>
    <rPh sb="7" eb="9">
      <t>サクセイ</t>
    </rPh>
    <rPh sb="13" eb="15">
      <t>キイロ</t>
    </rPh>
    <rPh sb="16" eb="18">
      <t>ワクナイ</t>
    </rPh>
    <rPh sb="19" eb="22">
      <t>カクコウモク</t>
    </rPh>
    <rPh sb="23" eb="25">
      <t>ニュウリョク</t>
    </rPh>
    <rPh sb="35" eb="37">
      <t>センタク</t>
    </rPh>
    <phoneticPr fontId="1"/>
  </si>
  <si>
    <t>上記の黄色の枠内に入りきらなかった情報、または補足説明したい内容等があれば入力してください。（※自由に記述してください。）</t>
    <rPh sb="0" eb="2">
      <t>ジョウキ</t>
    </rPh>
    <rPh sb="3" eb="5">
      <t>キイロ</t>
    </rPh>
    <rPh sb="6" eb="8">
      <t>ワクナイ</t>
    </rPh>
    <rPh sb="9" eb="10">
      <t>ハイ</t>
    </rPh>
    <rPh sb="17" eb="19">
      <t>ジョウホウ</t>
    </rPh>
    <rPh sb="23" eb="27">
      <t>ホソクセツメイ</t>
    </rPh>
    <rPh sb="30" eb="32">
      <t>ナイヨウ</t>
    </rPh>
    <rPh sb="32" eb="33">
      <t>トウ</t>
    </rPh>
    <rPh sb="37" eb="39">
      <t>ニュウリョク</t>
    </rPh>
    <phoneticPr fontId="1"/>
  </si>
  <si>
    <t>補足説明等</t>
    <rPh sb="0" eb="2">
      <t>ホソク</t>
    </rPh>
    <rPh sb="2" eb="4">
      <t>セツメイ</t>
    </rPh>
    <rPh sb="4" eb="5">
      <t>トウ</t>
    </rPh>
    <phoneticPr fontId="1"/>
  </si>
  <si>
    <t>③</t>
    <phoneticPr fontId="1"/>
  </si>
  <si>
    <t>kintone「各種事前協議受付アプリ」を利用して、修正箇所を指摘し、修正依頼をかける。</t>
    <rPh sb="8" eb="10">
      <t>カクシュ</t>
    </rPh>
    <rPh sb="10" eb="12">
      <t>ジゼン</t>
    </rPh>
    <rPh sb="12" eb="14">
      <t>キョウギ</t>
    </rPh>
    <rPh sb="14" eb="16">
      <t>ウケツケ</t>
    </rPh>
    <rPh sb="21" eb="23">
      <t>リヨウ</t>
    </rPh>
    <rPh sb="26" eb="28">
      <t>シュウセイ</t>
    </rPh>
    <rPh sb="28" eb="30">
      <t>カショ</t>
    </rPh>
    <rPh sb="31" eb="33">
      <t>シテキ</t>
    </rPh>
    <rPh sb="35" eb="37">
      <t>シュウセイ</t>
    </rPh>
    <rPh sb="37" eb="39">
      <t>イライ</t>
    </rPh>
    <phoneticPr fontId="1"/>
  </si>
  <si>
    <t>入力終了後、「各種事前協議申込みフォーム」で必要事項を入力し、このファイルを添付してください。
（事前協議の回答書を受け取るまでは、ファイルや申請情報は大切に保管してください。）
紙で申し込む場合は、事前協議書シートを出力し、各種添付書類を準備したうえで、窓口にて申込みください。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</si>
</sst>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明朝"/>
      <family val="2"/>
      <charset val="128"/>
      <scheme val="minor"/>
    </font>
    <font>
      <sz val="6"/>
      <name val="ＭＳ 明朝"/>
      <family val="2"/>
      <charset val="128"/>
      <scheme val="minor"/>
    </font>
    <font>
      <sz val="10.5"/>
      <color theme="1"/>
      <name val="ＭＳ 明朝"/>
      <family val="1"/>
      <charset val="128"/>
    </font>
    <font>
      <vertAlign val="superscript"/>
      <sz val="10.5"/>
      <color theme="1"/>
      <name val="ＭＳ 明朝"/>
      <family val="1"/>
      <charset val="128"/>
    </font>
    <font>
      <sz val="16"/>
      <color theme="1"/>
      <name val="ＭＳ 明朝"/>
      <family val="1"/>
      <charset val="128"/>
    </font>
    <font>
      <sz val="7"/>
      <color theme="1"/>
      <name val="ＭＳ 明朝"/>
      <family val="1"/>
      <charset val="128"/>
    </font>
    <font>
      <sz val="11"/>
      <color theme="1"/>
      <name val="Meiryo UI"/>
      <family val="3"/>
      <charset val="128"/>
    </font>
    <font>
      <b/>
      <sz val="11"/>
      <color rgb="FFFF0000"/>
      <name val="Meiryo UI"/>
      <family val="3"/>
      <charset val="128"/>
    </font>
    <font>
      <vertAlign val="superscript"/>
      <sz val="11"/>
      <color theme="1"/>
      <name val="Meiryo UI"/>
      <family val="3"/>
      <charset val="128"/>
    </font>
    <font>
      <b/>
      <sz val="11"/>
      <name val="Meiryo UI"/>
      <family val="3"/>
      <charset val="128"/>
    </font>
    <font>
      <b/>
      <sz val="11"/>
      <color theme="1"/>
      <name val="Meiryo UI"/>
      <family val="3"/>
      <charset val="128"/>
    </font>
    <font>
      <b/>
      <sz val="11"/>
      <color theme="1"/>
      <name val="HG丸ｺﾞｼｯｸM-PRO"/>
      <family val="3"/>
      <charset val="128"/>
    </font>
    <font>
      <sz val="11"/>
      <color theme="1"/>
      <name val="HG丸ｺﾞｼｯｸM-PRO"/>
      <family val="3"/>
      <charset val="128"/>
    </font>
    <font>
      <sz val="11"/>
      <color theme="1"/>
      <name val="ＭＳ 明朝"/>
      <family val="2"/>
      <charset val="128"/>
      <scheme val="minor"/>
    </font>
    <font>
      <sz val="6"/>
      <name val="ＭＳ 明朝"/>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94">
    <border>
      <left/>
      <right/>
      <top/>
      <bottom/>
      <diagonal/>
    </border>
    <border>
      <left/>
      <right/>
      <top/>
      <bottom style="thin">
        <color indexed="64"/>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auto="1"/>
      </bottom>
      <diagonal/>
    </border>
    <border>
      <left/>
      <right style="thin">
        <color indexed="64"/>
      </right>
      <top/>
      <bottom style="dashed">
        <color indexed="64"/>
      </bottom>
      <diagonal/>
    </border>
    <border>
      <left/>
      <right/>
      <top/>
      <bottom style="dashed">
        <color indexed="64"/>
      </bottom>
      <diagonal/>
    </border>
    <border>
      <left style="hair">
        <color indexed="64"/>
      </left>
      <right/>
      <top/>
      <bottom style="dashed">
        <color indexed="64"/>
      </bottom>
      <diagonal/>
    </border>
    <border>
      <left/>
      <right style="dashed">
        <color indexed="64"/>
      </right>
      <top/>
      <bottom style="dashed">
        <color indexed="64"/>
      </bottom>
      <diagonal/>
    </border>
    <border>
      <left/>
      <right style="dashed">
        <color indexed="64"/>
      </right>
      <top/>
      <bottom style="hair">
        <color auto="1"/>
      </bottom>
      <diagonal/>
    </border>
    <border>
      <left/>
      <right style="thin">
        <color indexed="64"/>
      </right>
      <top style="hair">
        <color auto="1"/>
      </top>
      <bottom style="dotted">
        <color indexed="64"/>
      </bottom>
      <diagonal/>
    </border>
    <border>
      <left/>
      <right/>
      <top style="hair">
        <color auto="1"/>
      </top>
      <bottom style="dotted">
        <color indexed="64"/>
      </bottom>
      <diagonal/>
    </border>
    <border>
      <left style="hair">
        <color indexed="64"/>
      </left>
      <right/>
      <top style="hair">
        <color auto="1"/>
      </top>
      <bottom style="dotted">
        <color indexed="64"/>
      </bottom>
      <diagonal/>
    </border>
    <border>
      <left/>
      <right style="dashed">
        <color indexed="64"/>
      </right>
      <top style="hair">
        <color auto="1"/>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style="dotted">
        <color indexed="64"/>
      </bottom>
      <diagonal/>
    </border>
    <border>
      <left/>
      <right style="dashed">
        <color indexed="64"/>
      </right>
      <top style="dotted">
        <color indexed="64"/>
      </top>
      <bottom style="dotted">
        <color indexed="64"/>
      </bottom>
      <diagonal/>
    </border>
    <border>
      <left/>
      <right style="double">
        <color indexed="64"/>
      </right>
      <top/>
      <bottom/>
      <diagonal/>
    </border>
    <border>
      <left style="double">
        <color indexed="64"/>
      </left>
      <right/>
      <top/>
      <bottom/>
      <diagonal/>
    </border>
    <border>
      <left/>
      <right style="double">
        <color indexed="64"/>
      </right>
      <top/>
      <bottom style="hair">
        <color indexed="64"/>
      </bottom>
      <diagonal/>
    </border>
    <border>
      <left/>
      <right/>
      <top style="hair">
        <color auto="1"/>
      </top>
      <bottom style="hair">
        <color indexed="64"/>
      </bottom>
      <diagonal/>
    </border>
    <border>
      <left/>
      <right style="double">
        <color indexed="64"/>
      </right>
      <top style="hair">
        <color auto="1"/>
      </top>
      <bottom style="hair">
        <color indexed="64"/>
      </bottom>
      <diagonal/>
    </border>
    <border>
      <left style="double">
        <color indexed="64"/>
      </left>
      <right/>
      <top/>
      <bottom style="hair">
        <color indexed="64"/>
      </bottom>
      <diagonal/>
    </border>
    <border>
      <left style="double">
        <color indexed="64"/>
      </left>
      <right/>
      <top style="hair">
        <color auto="1"/>
      </top>
      <bottom style="hair">
        <color indexed="64"/>
      </bottom>
      <diagonal/>
    </border>
    <border>
      <left style="double">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auto="1"/>
      </top>
      <bottom style="hair">
        <color indexed="64"/>
      </bottom>
      <diagonal/>
    </border>
    <border>
      <left/>
      <right style="dotted">
        <color indexed="64"/>
      </right>
      <top style="hair">
        <color auto="1"/>
      </top>
      <bottom style="hair">
        <color indexed="64"/>
      </bottom>
      <diagonal/>
    </border>
    <border>
      <left style="dotted">
        <color indexed="64"/>
      </left>
      <right/>
      <top style="hair">
        <color auto="1"/>
      </top>
      <bottom style="hair">
        <color indexed="64"/>
      </bottom>
      <diagonal/>
    </border>
    <border>
      <left style="hair">
        <color auto="1"/>
      </left>
      <right/>
      <top style="hair">
        <color auto="1"/>
      </top>
      <bottom/>
      <diagonal/>
    </border>
    <border>
      <left style="hair">
        <color auto="1"/>
      </left>
      <right/>
      <top/>
      <bottom/>
      <diagonal/>
    </border>
    <border>
      <left/>
      <right/>
      <top/>
      <bottom style="dotted">
        <color indexed="64"/>
      </bottom>
      <diagonal/>
    </border>
    <border>
      <left/>
      <right style="hair">
        <color indexed="64"/>
      </right>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dotted">
        <color indexed="64"/>
      </right>
      <top style="hair">
        <color indexed="64"/>
      </top>
      <bottom/>
      <diagonal/>
    </border>
    <border>
      <left/>
      <right style="dotted">
        <color indexed="64"/>
      </right>
      <top/>
      <bottom/>
      <diagonal/>
    </border>
    <border>
      <left/>
      <right style="dotted">
        <color indexed="64"/>
      </right>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auto="1"/>
      </top>
      <bottom style="hair">
        <color indexed="64"/>
      </bottom>
      <diagonal/>
    </border>
    <border>
      <left style="thin">
        <color indexed="64"/>
      </left>
      <right/>
      <top style="hair">
        <color auto="1"/>
      </top>
      <bottom style="hair">
        <color indexed="64"/>
      </bottom>
      <diagonal/>
    </border>
    <border>
      <left style="double">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diagonal/>
    </border>
    <border>
      <left style="medium">
        <color indexed="64"/>
      </left>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dotted">
        <color indexed="64"/>
      </top>
      <bottom/>
      <diagonal/>
    </border>
    <border>
      <left/>
      <right/>
      <top style="dotted">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diagonal/>
    </border>
  </borders>
  <cellStyleXfs count="2">
    <xf numFmtId="0" fontId="0" fillId="0" borderId="0">
      <alignment vertical="center"/>
    </xf>
    <xf numFmtId="0" fontId="13" fillId="0" borderId="0">
      <alignment vertical="center"/>
    </xf>
  </cellStyleXfs>
  <cellXfs count="331">
    <xf numFmtId="0" fontId="0" fillId="0" borderId="0" xfId="0">
      <alignment vertical="center"/>
    </xf>
    <xf numFmtId="0" fontId="2" fillId="0" borderId="0" xfId="0" applyFont="1" applyAlignment="1">
      <alignment vertical="center"/>
    </xf>
    <xf numFmtId="0" fontId="2" fillId="0" borderId="0" xfId="0" applyFont="1" applyBorder="1" applyAlignment="1">
      <alignment vertical="center"/>
    </xf>
    <xf numFmtId="0" fontId="2" fillId="0" borderId="33" xfId="0" applyFont="1" applyBorder="1" applyAlignment="1">
      <alignment vertical="center"/>
    </xf>
    <xf numFmtId="0" fontId="2" fillId="0" borderId="46" xfId="0" applyFont="1" applyBorder="1" applyAlignment="1">
      <alignment horizontal="left" vertical="center"/>
    </xf>
    <xf numFmtId="0" fontId="2" fillId="0" borderId="27" xfId="0" applyFont="1" applyBorder="1" applyAlignment="1">
      <alignment horizontal="left" vertical="center"/>
    </xf>
    <xf numFmtId="0" fontId="2" fillId="0" borderId="59" xfId="0" applyFont="1" applyBorder="1" applyAlignment="1">
      <alignment horizontal="left" vertical="center"/>
    </xf>
    <xf numFmtId="0" fontId="5" fillId="0" borderId="38" xfId="0" applyFont="1" applyBorder="1" applyAlignment="1">
      <alignment vertical="center" textRotation="255" shrinkToFit="1"/>
    </xf>
    <xf numFmtId="0" fontId="5" fillId="0" borderId="0" xfId="0" applyFont="1" applyBorder="1" applyAlignment="1">
      <alignment vertical="center" textRotation="255" shrinkToFit="1"/>
    </xf>
    <xf numFmtId="0" fontId="5" fillId="0" borderId="2" xfId="0" applyFont="1" applyBorder="1" applyAlignment="1">
      <alignment vertical="center" textRotation="255" shrinkToFit="1"/>
    </xf>
    <xf numFmtId="0" fontId="6" fillId="0" borderId="0" xfId="0" applyFont="1" applyProtection="1">
      <alignment vertical="center"/>
      <protection hidden="1"/>
    </xf>
    <xf numFmtId="0" fontId="6" fillId="0" borderId="63" xfId="0" applyFont="1" applyBorder="1" applyProtection="1">
      <alignment vertical="center"/>
      <protection hidden="1"/>
    </xf>
    <xf numFmtId="0" fontId="6" fillId="0" borderId="64" xfId="0" applyFont="1" applyBorder="1" applyProtection="1">
      <alignment vertical="center"/>
      <protection hidden="1"/>
    </xf>
    <xf numFmtId="0" fontId="6" fillId="0" borderId="65" xfId="0" applyFont="1" applyBorder="1" applyProtection="1">
      <alignment vertical="center"/>
      <protection hidden="1"/>
    </xf>
    <xf numFmtId="0" fontId="6" fillId="0" borderId="66" xfId="0" applyFont="1" applyBorder="1" applyProtection="1">
      <alignment vertical="center"/>
      <protection hidden="1"/>
    </xf>
    <xf numFmtId="0" fontId="6" fillId="0" borderId="0" xfId="0" applyFont="1" applyFill="1" applyBorder="1" applyProtection="1">
      <alignment vertical="center"/>
      <protection hidden="1"/>
    </xf>
    <xf numFmtId="0" fontId="6" fillId="0" borderId="67" xfId="0" applyFont="1" applyBorder="1" applyProtection="1">
      <alignment vertical="center"/>
      <protection hidden="1"/>
    </xf>
    <xf numFmtId="0" fontId="6" fillId="0" borderId="0" xfId="0" applyFont="1" applyBorder="1" applyProtection="1">
      <alignment vertical="center"/>
      <protection hidden="1"/>
    </xf>
    <xf numFmtId="0" fontId="6" fillId="0" borderId="0" xfId="0" applyFont="1" applyFill="1" applyBorder="1" applyAlignment="1" applyProtection="1">
      <alignment vertical="center"/>
      <protection hidden="1"/>
    </xf>
    <xf numFmtId="0" fontId="7" fillId="0" borderId="0" xfId="0" applyFont="1" applyFill="1" applyBorder="1" applyAlignment="1" applyProtection="1">
      <alignment vertical="center"/>
      <protection hidden="1"/>
    </xf>
    <xf numFmtId="0" fontId="6" fillId="0" borderId="69" xfId="0" applyFont="1" applyFill="1" applyBorder="1" applyProtection="1">
      <alignment vertical="center"/>
      <protection hidden="1"/>
    </xf>
    <xf numFmtId="0" fontId="9" fillId="0" borderId="0" xfId="0" applyFont="1" applyFill="1" applyBorder="1" applyAlignment="1" applyProtection="1">
      <alignment vertical="center"/>
      <protection hidden="1"/>
    </xf>
    <xf numFmtId="0" fontId="6" fillId="0" borderId="0" xfId="0" applyFont="1" applyBorder="1" applyAlignment="1" applyProtection="1">
      <alignment vertical="center"/>
      <protection hidden="1"/>
    </xf>
    <xf numFmtId="0" fontId="6" fillId="0" borderId="87" xfId="0" applyFont="1" applyBorder="1" applyProtection="1">
      <alignment vertical="center"/>
      <protection hidden="1"/>
    </xf>
    <xf numFmtId="0" fontId="6" fillId="0" borderId="1" xfId="0" applyFont="1" applyBorder="1" applyProtection="1">
      <alignment vertical="center"/>
      <protection hidden="1"/>
    </xf>
    <xf numFmtId="0" fontId="6" fillId="0" borderId="88" xfId="0" applyFont="1" applyBorder="1" applyProtection="1">
      <alignment vertical="center"/>
      <protection hidden="1"/>
    </xf>
    <xf numFmtId="0" fontId="6" fillId="0" borderId="0" xfId="0" applyFont="1" applyFill="1" applyBorder="1" applyAlignment="1" applyProtection="1">
      <alignment horizontal="left" vertical="center"/>
      <protection hidden="1"/>
    </xf>
    <xf numFmtId="0" fontId="6" fillId="0" borderId="70" xfId="0" applyFont="1" applyBorder="1" applyProtection="1">
      <alignment vertical="center"/>
      <protection hidden="1"/>
    </xf>
    <xf numFmtId="0" fontId="6" fillId="4" borderId="74" xfId="0" applyFont="1" applyFill="1" applyBorder="1" applyProtection="1">
      <alignment vertical="center"/>
      <protection hidden="1"/>
    </xf>
    <xf numFmtId="0" fontId="6" fillId="4" borderId="76" xfId="0" applyFont="1" applyFill="1" applyBorder="1" applyProtection="1">
      <alignment vertical="center"/>
      <protection hidden="1"/>
    </xf>
    <xf numFmtId="0" fontId="10" fillId="4" borderId="75" xfId="0" applyFont="1" applyFill="1" applyBorder="1" applyProtection="1">
      <alignment vertical="center"/>
      <protection hidden="1"/>
    </xf>
    <xf numFmtId="0" fontId="6" fillId="0" borderId="0" xfId="0" applyFont="1" applyProtection="1">
      <alignment vertical="center"/>
    </xf>
    <xf numFmtId="0" fontId="10" fillId="5" borderId="75" xfId="0" applyFont="1" applyFill="1" applyBorder="1" applyProtection="1">
      <alignment vertical="center"/>
    </xf>
    <xf numFmtId="0" fontId="6" fillId="5" borderId="76" xfId="0" applyFont="1" applyFill="1" applyBorder="1" applyProtection="1">
      <alignment vertical="center"/>
    </xf>
    <xf numFmtId="0" fontId="6" fillId="5" borderId="74" xfId="0" applyFont="1" applyFill="1" applyBorder="1" applyProtection="1">
      <alignment vertical="center"/>
    </xf>
    <xf numFmtId="0" fontId="6" fillId="0" borderId="70" xfId="0" applyFont="1" applyBorder="1" applyProtection="1">
      <alignment vertical="center"/>
    </xf>
    <xf numFmtId="0" fontId="6" fillId="0" borderId="0" xfId="0" applyFont="1" applyBorder="1" applyProtection="1">
      <alignment vertical="center"/>
    </xf>
    <xf numFmtId="0" fontId="6" fillId="0" borderId="66" xfId="0" applyFont="1" applyBorder="1" applyProtection="1">
      <alignment vertical="center"/>
    </xf>
    <xf numFmtId="0" fontId="6" fillId="0" borderId="67" xfId="0" applyFont="1" applyBorder="1" applyProtection="1">
      <alignment vertical="center"/>
    </xf>
    <xf numFmtId="0" fontId="6" fillId="0" borderId="0" xfId="0" applyFont="1" applyBorder="1" applyAlignment="1" applyProtection="1">
      <alignment horizontal="center" vertical="center"/>
    </xf>
    <xf numFmtId="0" fontId="6" fillId="0" borderId="0" xfId="0" applyFont="1" applyFill="1" applyBorder="1" applyAlignment="1" applyProtection="1">
      <alignment vertical="center"/>
    </xf>
    <xf numFmtId="0" fontId="6" fillId="0" borderId="0" xfId="0" applyFont="1" applyFill="1" applyBorder="1" applyProtection="1">
      <alignment vertical="center"/>
    </xf>
    <xf numFmtId="0" fontId="6" fillId="7" borderId="0" xfId="0" applyFont="1" applyFill="1" applyBorder="1" applyProtection="1">
      <alignment vertical="center"/>
    </xf>
    <xf numFmtId="0" fontId="6" fillId="0" borderId="91" xfId="0" applyFont="1" applyBorder="1" applyProtection="1">
      <alignment vertical="center"/>
    </xf>
    <xf numFmtId="0" fontId="6" fillId="0" borderId="4" xfId="0" applyFont="1" applyBorder="1" applyProtection="1">
      <alignment vertical="center"/>
    </xf>
    <xf numFmtId="0" fontId="6" fillId="0" borderId="92" xfId="0" applyFont="1" applyBorder="1" applyProtection="1">
      <alignment vertical="center"/>
    </xf>
    <xf numFmtId="0" fontId="6" fillId="0" borderId="65" xfId="0" applyFont="1" applyBorder="1" applyProtection="1">
      <alignment vertical="center"/>
    </xf>
    <xf numFmtId="0" fontId="6" fillId="0" borderId="64" xfId="0" applyFont="1" applyBorder="1" applyProtection="1">
      <alignment vertical="center"/>
    </xf>
    <xf numFmtId="0" fontId="6" fillId="0" borderId="63" xfId="0" applyFont="1" applyBorder="1" applyProtection="1">
      <alignment vertical="center"/>
    </xf>
    <xf numFmtId="0" fontId="11" fillId="0" borderId="0" xfId="0" applyFont="1">
      <alignment vertical="center"/>
    </xf>
    <xf numFmtId="0" fontId="12" fillId="0" borderId="0" xfId="0" applyFont="1">
      <alignment vertical="center"/>
    </xf>
    <xf numFmtId="0" fontId="2" fillId="0" borderId="6" xfId="0" applyFont="1" applyBorder="1" applyAlignment="1">
      <alignment vertical="distributed" wrapText="1"/>
    </xf>
    <xf numFmtId="0" fontId="2" fillId="0" borderId="11" xfId="0" applyFont="1" applyBorder="1" applyAlignment="1">
      <alignment vertical="distributed" wrapText="1"/>
    </xf>
    <xf numFmtId="0" fontId="2" fillId="0" borderId="14" xfId="0" applyFont="1" applyBorder="1" applyAlignment="1">
      <alignment vertical="distributed" wrapText="1"/>
    </xf>
    <xf numFmtId="0" fontId="2" fillId="0" borderId="15" xfId="0" applyFont="1" applyBorder="1" applyAlignment="1">
      <alignment vertical="distributed" wrapText="1"/>
    </xf>
    <xf numFmtId="0" fontId="6" fillId="0" borderId="76" xfId="0" applyFont="1" applyBorder="1" applyProtection="1">
      <alignment vertical="center"/>
      <protection hidden="1"/>
    </xf>
    <xf numFmtId="0" fontId="6" fillId="0" borderId="0" xfId="0" applyFont="1" applyBorder="1" applyAlignment="1" applyProtection="1">
      <alignment horizontal="center" vertical="center"/>
    </xf>
    <xf numFmtId="0" fontId="2" fillId="0" borderId="2" xfId="0" applyFont="1" applyBorder="1" applyAlignment="1">
      <alignment horizontal="center" vertical="center"/>
    </xf>
    <xf numFmtId="0" fontId="2" fillId="0" borderId="33" xfId="0" applyFont="1" applyBorder="1" applyAlignment="1">
      <alignment horizontal="center" vertical="center"/>
    </xf>
    <xf numFmtId="0" fontId="2" fillId="0" borderId="33"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6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56" xfId="0" applyFont="1" applyBorder="1" applyAlignment="1">
      <alignment horizontal="left" vertical="center"/>
    </xf>
    <xf numFmtId="0" fontId="2" fillId="0" borderId="60" xfId="0" applyFont="1" applyBorder="1" applyAlignment="1">
      <alignment horizontal="center" vertical="center"/>
    </xf>
    <xf numFmtId="0" fontId="6" fillId="0" borderId="0" xfId="0" applyFont="1" applyBorder="1" applyAlignment="1" applyProtection="1">
      <alignment horizontal="left" vertical="center"/>
      <protection hidden="1"/>
    </xf>
    <xf numFmtId="0" fontId="6" fillId="0" borderId="0" xfId="0" applyFont="1" applyAlignment="1" applyProtection="1">
      <alignment horizontal="center" vertical="center"/>
    </xf>
    <xf numFmtId="0" fontId="12" fillId="0" borderId="0" xfId="1" applyFont="1">
      <alignment vertical="center"/>
    </xf>
    <xf numFmtId="0" fontId="2" fillId="0" borderId="33" xfId="0" applyNumberFormat="1" applyFont="1" applyBorder="1" applyAlignment="1">
      <alignment horizontal="center" vertical="center"/>
    </xf>
    <xf numFmtId="0" fontId="2" fillId="0" borderId="40" xfId="0" applyNumberFormat="1" applyFont="1" applyBorder="1" applyAlignment="1">
      <alignment horizontal="left" vertical="center"/>
    </xf>
    <xf numFmtId="0" fontId="6" fillId="0" borderId="0" xfId="0" applyFont="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xf>
    <xf numFmtId="0" fontId="2" fillId="0" borderId="93" xfId="0" applyFont="1" applyBorder="1" applyAlignment="1">
      <alignment horizontal="center" wrapText="1"/>
    </xf>
    <xf numFmtId="0" fontId="2" fillId="0" borderId="38" xfId="0" applyFont="1" applyBorder="1" applyAlignment="1">
      <alignment horizontal="center" wrapText="1"/>
    </xf>
    <xf numFmtId="0" fontId="2" fillId="0" borderId="39" xfId="0" applyFont="1" applyBorder="1" applyAlignment="1">
      <alignment horizontal="center" wrapText="1"/>
    </xf>
    <xf numFmtId="0" fontId="2" fillId="0" borderId="6" xfId="0" applyFont="1" applyBorder="1" applyAlignment="1">
      <alignment horizontal="center" wrapText="1"/>
    </xf>
    <xf numFmtId="0" fontId="2" fillId="0" borderId="0" xfId="0" applyFont="1" applyBorder="1" applyAlignment="1">
      <alignment horizontal="center" wrapText="1"/>
    </xf>
    <xf numFmtId="0" fontId="2" fillId="0" borderId="11" xfId="0" applyFont="1" applyBorder="1" applyAlignment="1">
      <alignment horizontal="center" wrapText="1"/>
    </xf>
    <xf numFmtId="0" fontId="2" fillId="0" borderId="0" xfId="0" applyFont="1" applyBorder="1" applyAlignment="1">
      <alignment horizontal="center" vertical="distributed" wrapText="1"/>
    </xf>
    <xf numFmtId="0" fontId="2" fillId="0" borderId="2" xfId="0" applyFont="1" applyBorder="1" applyAlignment="1">
      <alignment horizontal="center" vertical="distributed" wrapText="1"/>
    </xf>
    <xf numFmtId="0" fontId="2" fillId="0" borderId="61"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center" vertical="center" shrinkToFit="1"/>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36" xfId="0" applyFont="1" applyBorder="1" applyAlignment="1">
      <alignment horizontal="center" vertical="center"/>
    </xf>
    <xf numFmtId="0" fontId="2" fillId="0" borderId="43" xfId="0" applyFont="1" applyBorder="1" applyAlignment="1">
      <alignment horizontal="center" vertical="center"/>
    </xf>
    <xf numFmtId="0" fontId="2" fillId="0" borderId="33" xfId="0" applyFont="1" applyBorder="1" applyAlignment="1">
      <alignment horizontal="left" vertical="center"/>
    </xf>
    <xf numFmtId="0" fontId="2" fillId="0" borderId="7" xfId="0" applyFont="1" applyBorder="1" applyAlignment="1">
      <alignment horizontal="center" vertical="center"/>
    </xf>
    <xf numFmtId="0" fontId="2" fillId="0" borderId="60" xfId="0" applyFont="1" applyBorder="1" applyAlignment="1">
      <alignment horizontal="left" vertical="center"/>
    </xf>
    <xf numFmtId="0" fontId="2" fillId="0" borderId="42" xfId="0" applyFont="1" applyBorder="1" applyAlignment="1">
      <alignment horizontal="center" vertical="center"/>
    </xf>
    <xf numFmtId="0" fontId="2" fillId="0" borderId="41"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34" xfId="0" applyFont="1" applyBorder="1" applyAlignment="1">
      <alignment horizontal="center" vertical="center"/>
    </xf>
    <xf numFmtId="0" fontId="2" fillId="0" borderId="6" xfId="0" applyFont="1" applyBorder="1" applyAlignment="1">
      <alignment horizontal="left" vertical="distributed" wrapText="1"/>
    </xf>
    <xf numFmtId="0" fontId="2" fillId="0" borderId="0" xfId="0" applyFont="1" applyBorder="1" applyAlignment="1">
      <alignment horizontal="left" vertical="distributed"/>
    </xf>
    <xf numFmtId="0" fontId="2" fillId="0" borderId="6" xfId="0" applyFont="1" applyBorder="1" applyAlignment="1">
      <alignment horizontal="left" vertical="distributed"/>
    </xf>
    <xf numFmtId="0" fontId="2" fillId="0" borderId="14" xfId="0" applyFont="1" applyBorder="1" applyAlignment="1">
      <alignment horizontal="left" vertical="distributed"/>
    </xf>
    <xf numFmtId="0" fontId="2" fillId="0" borderId="2" xfId="0" applyFont="1" applyBorder="1" applyAlignment="1">
      <alignment horizontal="left" vertical="distributed"/>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1" xfId="0" applyFont="1" applyBorder="1" applyAlignment="1">
      <alignment horizontal="center"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2" fillId="0" borderId="35" xfId="0" applyFont="1" applyBorder="1" applyAlignment="1">
      <alignment horizontal="center" vertical="center"/>
    </xf>
    <xf numFmtId="0" fontId="2" fillId="0" borderId="15" xfId="0" applyFont="1" applyBorder="1" applyAlignment="1">
      <alignment horizontal="center" vertical="center"/>
    </xf>
    <xf numFmtId="0" fontId="2" fillId="0" borderId="60" xfId="0" applyFont="1" applyBorder="1" applyAlignment="1">
      <alignment horizontal="center" vertical="center"/>
    </xf>
    <xf numFmtId="0" fontId="2" fillId="0" borderId="41" xfId="0" applyFont="1" applyBorder="1" applyAlignment="1">
      <alignment horizontal="center" vertical="center"/>
    </xf>
    <xf numFmtId="0" fontId="2" fillId="0" borderId="0" xfId="0" applyFont="1" applyBorder="1" applyAlignment="1">
      <alignment horizontal="distributed" vertical="center"/>
    </xf>
    <xf numFmtId="0" fontId="2" fillId="0" borderId="2" xfId="0" applyFont="1" applyBorder="1" applyAlignment="1">
      <alignment horizontal="distributed" vertical="center"/>
    </xf>
    <xf numFmtId="0" fontId="2" fillId="0" borderId="39" xfId="0" applyFont="1" applyBorder="1" applyAlignment="1">
      <alignment horizontal="center" vertical="center"/>
    </xf>
    <xf numFmtId="0" fontId="2" fillId="0" borderId="2" xfId="0" applyFont="1" applyBorder="1" applyAlignment="1">
      <alignment horizontal="left" vertical="center"/>
    </xf>
    <xf numFmtId="0" fontId="2" fillId="0" borderId="56" xfId="0" applyFont="1" applyBorder="1" applyAlignment="1">
      <alignment horizontal="left" vertical="center"/>
    </xf>
    <xf numFmtId="0" fontId="2" fillId="0" borderId="56" xfId="0" applyFont="1" applyBorder="1" applyAlignment="1">
      <alignment horizontal="center" vertical="center"/>
    </xf>
    <xf numFmtId="0" fontId="2" fillId="0" borderId="58" xfId="0" applyFont="1" applyBorder="1" applyAlignment="1">
      <alignment horizontal="right" vertical="center"/>
    </xf>
    <xf numFmtId="0" fontId="2" fillId="0" borderId="56" xfId="0" applyFont="1" applyBorder="1" applyAlignment="1">
      <alignment horizontal="right"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2" fillId="0" borderId="55" xfId="0" applyFont="1" applyBorder="1" applyAlignment="1">
      <alignment horizontal="center" vertical="center"/>
    </xf>
    <xf numFmtId="0" fontId="2" fillId="0" borderId="57"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40" xfId="0" applyFont="1" applyBorder="1" applyAlignment="1">
      <alignment horizontal="center" vertical="center"/>
    </xf>
    <xf numFmtId="0" fontId="2" fillId="0" borderId="13" xfId="0" applyFont="1" applyBorder="1" applyAlignment="1">
      <alignment horizontal="left" vertical="center"/>
    </xf>
    <xf numFmtId="0" fontId="5" fillId="0" borderId="44" xfId="0" applyFont="1" applyBorder="1" applyAlignment="1">
      <alignment horizontal="center" vertical="center" textRotation="255" shrinkToFit="1"/>
    </xf>
    <xf numFmtId="0" fontId="5" fillId="0" borderId="52" xfId="0" applyFont="1" applyBorder="1" applyAlignment="1">
      <alignment horizontal="center" vertical="center" textRotation="255" shrinkToFit="1"/>
    </xf>
    <xf numFmtId="0" fontId="5" fillId="0" borderId="45" xfId="0" applyFont="1" applyBorder="1" applyAlignment="1">
      <alignment horizontal="center" vertical="center" textRotation="255" shrinkToFit="1"/>
    </xf>
    <xf numFmtId="0" fontId="5" fillId="0" borderId="53" xfId="0" applyFont="1" applyBorder="1" applyAlignment="1">
      <alignment horizontal="center" vertical="center" textRotation="255" shrinkToFit="1"/>
    </xf>
    <xf numFmtId="0" fontId="5" fillId="0" borderId="16" xfId="0" applyFont="1" applyBorder="1" applyAlignment="1">
      <alignment horizontal="center" vertical="center" textRotation="255" shrinkToFit="1"/>
    </xf>
    <xf numFmtId="0" fontId="5" fillId="0" borderId="54" xfId="0" applyFont="1" applyBorder="1" applyAlignment="1">
      <alignment horizontal="center" vertical="center" textRotation="255" shrinkToFit="1"/>
    </xf>
    <xf numFmtId="0" fontId="2" fillId="0" borderId="62"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44"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45" xfId="0" applyFont="1" applyBorder="1" applyAlignment="1">
      <alignment horizontal="center" vertical="center"/>
    </xf>
    <xf numFmtId="0" fontId="2" fillId="0" borderId="44" xfId="0" applyFont="1" applyBorder="1" applyAlignment="1">
      <alignment horizontal="center" vertical="distributed" wrapText="1"/>
    </xf>
    <xf numFmtId="0" fontId="2" fillId="0" borderId="38" xfId="0" applyFont="1" applyBorder="1" applyAlignment="1">
      <alignment horizontal="center" vertical="distributed" wrapText="1"/>
    </xf>
    <xf numFmtId="0" fontId="2" fillId="0" borderId="39" xfId="0" applyFont="1" applyBorder="1" applyAlignment="1">
      <alignment horizontal="center" vertical="distributed" wrapText="1"/>
    </xf>
    <xf numFmtId="0" fontId="2" fillId="0" borderId="45" xfId="0" applyFont="1" applyBorder="1" applyAlignment="1">
      <alignment horizontal="center" vertical="distributed" wrapText="1"/>
    </xf>
    <xf numFmtId="0" fontId="2" fillId="0" borderId="11" xfId="0" applyFont="1" applyBorder="1" applyAlignment="1">
      <alignment horizontal="center" vertical="distributed" wrapText="1"/>
    </xf>
    <xf numFmtId="0" fontId="2" fillId="0" borderId="16" xfId="0" applyFont="1" applyBorder="1" applyAlignment="1">
      <alignment horizontal="center" vertical="distributed" wrapText="1"/>
    </xf>
    <xf numFmtId="0" fontId="2" fillId="0" borderId="15" xfId="0" applyFont="1" applyBorder="1" applyAlignment="1">
      <alignment horizontal="center" vertical="distributed" wrapText="1"/>
    </xf>
    <xf numFmtId="0" fontId="2" fillId="0" borderId="33"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15" xfId="0" applyNumberFormat="1" applyFont="1" applyBorder="1" applyAlignment="1">
      <alignment horizontal="center" vertical="center"/>
    </xf>
    <xf numFmtId="0" fontId="2" fillId="0" borderId="44" xfId="0" applyFont="1" applyBorder="1" applyAlignment="1">
      <alignment horizontal="center" vertical="center" textRotation="255"/>
    </xf>
    <xf numFmtId="0" fontId="2" fillId="0" borderId="38" xfId="0" applyFont="1" applyBorder="1" applyAlignment="1">
      <alignment horizontal="center" vertical="center" textRotation="255"/>
    </xf>
    <xf numFmtId="0" fontId="2" fillId="0" borderId="45"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1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6" fillId="3" borderId="75" xfId="0" applyFont="1" applyFill="1" applyBorder="1" applyAlignment="1" applyProtection="1">
      <alignment horizontal="center" vertical="center"/>
      <protection locked="0" hidden="1"/>
    </xf>
    <xf numFmtId="0" fontId="6" fillId="3" borderId="76" xfId="0" applyFont="1" applyFill="1" applyBorder="1" applyAlignment="1" applyProtection="1">
      <alignment horizontal="center" vertical="center"/>
      <protection locked="0" hidden="1"/>
    </xf>
    <xf numFmtId="0" fontId="6" fillId="3" borderId="74" xfId="0" applyFont="1" applyFill="1" applyBorder="1" applyAlignment="1" applyProtection="1">
      <alignment horizontal="center" vertical="center"/>
      <protection locked="0" hidden="1"/>
    </xf>
    <xf numFmtId="0" fontId="6" fillId="2" borderId="79" xfId="0" applyFont="1" applyFill="1" applyBorder="1" applyAlignment="1" applyProtection="1">
      <alignment horizontal="center" vertical="center"/>
      <protection hidden="1"/>
    </xf>
    <xf numFmtId="0" fontId="6" fillId="2" borderId="78" xfId="0" applyFont="1" applyFill="1" applyBorder="1" applyAlignment="1" applyProtection="1">
      <alignment horizontal="center" vertical="center"/>
      <protection hidden="1"/>
    </xf>
    <xf numFmtId="0" fontId="6" fillId="2" borderId="77" xfId="0"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6" fillId="0" borderId="70" xfId="0" applyFont="1" applyFill="1" applyBorder="1" applyAlignment="1" applyProtection="1">
      <alignment horizontal="center" vertical="center"/>
      <protection locked="0" hidden="1"/>
    </xf>
    <xf numFmtId="0" fontId="6" fillId="0" borderId="69" xfId="0" applyFont="1" applyFill="1" applyBorder="1" applyAlignment="1" applyProtection="1">
      <alignment horizontal="center" vertical="center"/>
      <protection locked="0" hidden="1"/>
    </xf>
    <xf numFmtId="0" fontId="6" fillId="0" borderId="68" xfId="0" applyFont="1" applyFill="1" applyBorder="1" applyAlignment="1" applyProtection="1">
      <alignment horizontal="center" vertical="center"/>
      <protection locked="0" hidden="1"/>
    </xf>
    <xf numFmtId="0" fontId="6" fillId="0" borderId="83" xfId="0" applyFont="1" applyFill="1" applyBorder="1" applyAlignment="1" applyProtection="1">
      <alignment horizontal="center" vertical="center"/>
      <protection locked="0" hidden="1"/>
    </xf>
    <xf numFmtId="0" fontId="6" fillId="0" borderId="89" xfId="0" applyFont="1" applyFill="1" applyBorder="1" applyAlignment="1" applyProtection="1">
      <alignment horizontal="center" vertical="center"/>
      <protection locked="0" hidden="1"/>
    </xf>
    <xf numFmtId="0" fontId="6" fillId="0" borderId="82" xfId="0" applyFont="1" applyFill="1" applyBorder="1" applyAlignment="1" applyProtection="1">
      <alignment horizontal="center" vertical="center"/>
      <protection locked="0" hidden="1"/>
    </xf>
    <xf numFmtId="0" fontId="6" fillId="0" borderId="81" xfId="0" applyFont="1" applyFill="1" applyBorder="1" applyAlignment="1" applyProtection="1">
      <alignment horizontal="center" vertical="center"/>
      <protection locked="0" hidden="1"/>
    </xf>
    <xf numFmtId="0" fontId="6" fillId="0" borderId="90" xfId="0" applyFont="1" applyFill="1" applyBorder="1" applyAlignment="1" applyProtection="1">
      <alignment horizontal="center" vertical="center"/>
      <protection locked="0" hidden="1"/>
    </xf>
    <xf numFmtId="0" fontId="6" fillId="0" borderId="80" xfId="0" applyFont="1" applyFill="1" applyBorder="1" applyAlignment="1" applyProtection="1">
      <alignment horizontal="center" vertical="center"/>
      <protection locked="0" hidden="1"/>
    </xf>
    <xf numFmtId="0" fontId="6" fillId="3" borderId="75" xfId="0" applyFont="1" applyFill="1" applyBorder="1" applyAlignment="1" applyProtection="1">
      <alignment horizontal="center" vertical="center"/>
      <protection locked="0"/>
    </xf>
    <xf numFmtId="0" fontId="6" fillId="3" borderId="76" xfId="0" applyFont="1" applyFill="1" applyBorder="1" applyAlignment="1" applyProtection="1">
      <alignment horizontal="center" vertical="center"/>
      <protection locked="0"/>
    </xf>
    <xf numFmtId="0" fontId="6" fillId="3" borderId="74"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6" fillId="0" borderId="75" xfId="0" applyFont="1" applyFill="1" applyBorder="1" applyAlignment="1" applyProtection="1">
      <alignment horizontal="center" vertical="center"/>
      <protection locked="0" hidden="1"/>
    </xf>
    <xf numFmtId="0" fontId="6" fillId="0" borderId="76" xfId="0" applyFont="1" applyFill="1" applyBorder="1" applyAlignment="1" applyProtection="1">
      <alignment horizontal="center" vertical="center"/>
      <protection locked="0" hidden="1"/>
    </xf>
    <xf numFmtId="0" fontId="6" fillId="0" borderId="74" xfId="0" applyFont="1" applyFill="1" applyBorder="1" applyAlignment="1" applyProtection="1">
      <alignment horizontal="center" vertical="center"/>
      <protection locked="0" hidden="1"/>
    </xf>
    <xf numFmtId="0" fontId="6" fillId="0" borderId="0" xfId="0" applyFont="1" applyFill="1" applyBorder="1" applyAlignment="1" applyProtection="1">
      <alignment horizontal="left" vertical="center"/>
    </xf>
    <xf numFmtId="0" fontId="6" fillId="0" borderId="6"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xf>
    <xf numFmtId="0" fontId="6" fillId="2" borderId="3" xfId="0" applyFont="1" applyFill="1" applyBorder="1" applyAlignment="1" applyProtection="1">
      <alignment horizontal="center" vertical="center"/>
      <protection hidden="1"/>
    </xf>
    <xf numFmtId="0" fontId="6" fillId="2" borderId="4" xfId="0" applyFont="1" applyFill="1" applyBorder="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shrinkToFit="1"/>
      <protection hidden="1"/>
    </xf>
    <xf numFmtId="0" fontId="6" fillId="2" borderId="4" xfId="0" applyFont="1" applyFill="1" applyBorder="1" applyAlignment="1" applyProtection="1">
      <alignment horizontal="center" vertical="center" shrinkToFit="1"/>
      <protection hidden="1"/>
    </xf>
    <xf numFmtId="0" fontId="6" fillId="2" borderId="5" xfId="0" applyFont="1" applyFill="1" applyBorder="1" applyAlignment="1" applyProtection="1">
      <alignment horizontal="center" vertical="center" shrinkToFit="1"/>
      <protection hidden="1"/>
    </xf>
    <xf numFmtId="0" fontId="6" fillId="2" borderId="6" xfId="0" applyFont="1" applyFill="1" applyBorder="1" applyAlignment="1" applyProtection="1">
      <alignment horizontal="center" vertical="center" shrinkToFit="1"/>
      <protection hidden="1"/>
    </xf>
    <xf numFmtId="0" fontId="6" fillId="2" borderId="0" xfId="0" applyFont="1" applyFill="1" applyBorder="1" applyAlignment="1" applyProtection="1">
      <alignment horizontal="center" vertical="center" shrinkToFit="1"/>
      <protection hidden="1"/>
    </xf>
    <xf numFmtId="0" fontId="6" fillId="2" borderId="7" xfId="0" applyFont="1" applyFill="1" applyBorder="1" applyAlignment="1" applyProtection="1">
      <alignment horizontal="center" vertical="center" shrinkToFit="1"/>
      <protection hidden="1"/>
    </xf>
    <xf numFmtId="0" fontId="6" fillId="2" borderId="8" xfId="0" applyFont="1" applyFill="1" applyBorder="1" applyAlignment="1" applyProtection="1">
      <alignment horizontal="center" vertical="center" shrinkToFit="1"/>
      <protection hidden="1"/>
    </xf>
    <xf numFmtId="0" fontId="6" fillId="2" borderId="1" xfId="0" applyFont="1" applyFill="1" applyBorder="1" applyAlignment="1" applyProtection="1">
      <alignment horizontal="center" vertical="center" shrinkToFit="1"/>
      <protection hidden="1"/>
    </xf>
    <xf numFmtId="0" fontId="6" fillId="2" borderId="9" xfId="0" applyFont="1" applyFill="1" applyBorder="1" applyAlignment="1" applyProtection="1">
      <alignment horizontal="center" vertical="center" shrinkToFit="1"/>
      <protection hidden="1"/>
    </xf>
    <xf numFmtId="0" fontId="6" fillId="3" borderId="73" xfId="0" applyFont="1" applyFill="1" applyBorder="1" applyAlignment="1" applyProtection="1">
      <alignment horizontal="center" vertical="center"/>
      <protection locked="0" hidden="1"/>
    </xf>
    <xf numFmtId="0" fontId="6" fillId="3" borderId="71" xfId="0" applyFont="1" applyFill="1" applyBorder="1" applyAlignment="1" applyProtection="1">
      <alignment horizontal="center" vertical="center"/>
      <protection locked="0" hidden="1"/>
    </xf>
    <xf numFmtId="0" fontId="6" fillId="3" borderId="86" xfId="0" applyFont="1" applyFill="1" applyBorder="1" applyAlignment="1" applyProtection="1">
      <alignment horizontal="center" vertical="center"/>
      <protection locked="0" hidden="1"/>
    </xf>
    <xf numFmtId="0" fontId="6" fillId="3" borderId="85" xfId="0" applyFont="1" applyFill="1" applyBorder="1" applyAlignment="1" applyProtection="1">
      <alignment horizontal="center" vertical="center"/>
      <protection locked="0" hidden="1"/>
    </xf>
    <xf numFmtId="0" fontId="6" fillId="3" borderId="67" xfId="0" applyFont="1" applyFill="1" applyBorder="1" applyAlignment="1" applyProtection="1">
      <alignment horizontal="center" vertical="center"/>
      <protection locked="0" hidden="1"/>
    </xf>
    <xf numFmtId="0" fontId="6" fillId="3" borderId="66" xfId="0" applyFont="1" applyFill="1" applyBorder="1" applyAlignment="1" applyProtection="1">
      <alignment horizontal="center" vertical="center"/>
      <protection locked="0" hidden="1"/>
    </xf>
    <xf numFmtId="0" fontId="7" fillId="2" borderId="70" xfId="0" applyFont="1" applyFill="1" applyBorder="1" applyAlignment="1" applyProtection="1">
      <alignment horizontal="center" vertical="center" wrapText="1"/>
      <protection hidden="1"/>
    </xf>
    <xf numFmtId="0" fontId="7" fillId="2" borderId="69" xfId="0" applyFont="1" applyFill="1" applyBorder="1" applyAlignment="1" applyProtection="1">
      <alignment horizontal="center" vertical="center" wrapText="1"/>
      <protection hidden="1"/>
    </xf>
    <xf numFmtId="0" fontId="7" fillId="2" borderId="68" xfId="0" applyFont="1" applyFill="1" applyBorder="1" applyAlignment="1" applyProtection="1">
      <alignment horizontal="center" vertical="center" wrapText="1"/>
      <protection hidden="1"/>
    </xf>
    <xf numFmtId="0" fontId="7" fillId="2" borderId="67"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wrapText="1"/>
      <protection hidden="1"/>
    </xf>
    <xf numFmtId="0" fontId="7" fillId="2" borderId="66" xfId="0" applyFont="1" applyFill="1" applyBorder="1" applyAlignment="1" applyProtection="1">
      <alignment horizontal="center" vertical="center" wrapText="1"/>
      <protection hidden="1"/>
    </xf>
    <xf numFmtId="0" fontId="7" fillId="2" borderId="65" xfId="0" applyFont="1" applyFill="1" applyBorder="1" applyAlignment="1" applyProtection="1">
      <alignment horizontal="center" vertical="center" wrapText="1"/>
      <protection hidden="1"/>
    </xf>
    <xf numFmtId="0" fontId="7" fillId="2" borderId="64" xfId="0" applyFont="1" applyFill="1" applyBorder="1" applyAlignment="1" applyProtection="1">
      <alignment horizontal="center" vertical="center" wrapText="1"/>
      <protection hidden="1"/>
    </xf>
    <xf numFmtId="0" fontId="7" fillId="2" borderId="63" xfId="0" applyFont="1" applyFill="1" applyBorder="1" applyAlignment="1" applyProtection="1">
      <alignment horizontal="center" vertical="center" wrapText="1"/>
      <protection hidden="1"/>
    </xf>
    <xf numFmtId="0" fontId="6" fillId="0" borderId="0" xfId="0" applyFont="1" applyBorder="1" applyAlignment="1" applyProtection="1">
      <alignment horizontal="center" vertical="center"/>
      <protection hidden="1"/>
    </xf>
    <xf numFmtId="0" fontId="6" fillId="3" borderId="70" xfId="0" applyFont="1" applyFill="1" applyBorder="1" applyAlignment="1" applyProtection="1">
      <alignment horizontal="center" vertical="center"/>
      <protection locked="0" hidden="1"/>
    </xf>
    <xf numFmtId="0" fontId="6" fillId="3" borderId="69" xfId="0" applyFont="1" applyFill="1" applyBorder="1" applyAlignment="1" applyProtection="1">
      <alignment horizontal="center" vertical="center"/>
      <protection locked="0" hidden="1"/>
    </xf>
    <xf numFmtId="0" fontId="6" fillId="3" borderId="68" xfId="0" applyFont="1" applyFill="1" applyBorder="1" applyAlignment="1" applyProtection="1">
      <alignment horizontal="center" vertical="center"/>
      <protection locked="0" hidden="1"/>
    </xf>
    <xf numFmtId="0" fontId="6" fillId="0" borderId="6" xfId="0" applyFont="1" applyBorder="1" applyAlignment="1" applyProtection="1">
      <alignment horizontal="center" vertical="center"/>
      <protection hidden="1"/>
    </xf>
    <xf numFmtId="0" fontId="6" fillId="3" borderId="73" xfId="0" applyFont="1" applyFill="1" applyBorder="1" applyAlignment="1" applyProtection="1">
      <alignment horizontal="center" vertical="center"/>
      <protection locked="0"/>
    </xf>
    <xf numFmtId="0" fontId="6" fillId="3" borderId="72" xfId="0" applyFont="1" applyFill="1" applyBorder="1" applyAlignment="1" applyProtection="1">
      <alignment horizontal="center" vertical="center"/>
      <protection locked="0"/>
    </xf>
    <xf numFmtId="0" fontId="6" fillId="3" borderId="71" xfId="0" applyFont="1" applyFill="1" applyBorder="1" applyAlignment="1" applyProtection="1">
      <alignment horizontal="center" vertical="center"/>
      <protection locked="0"/>
    </xf>
    <xf numFmtId="0" fontId="6" fillId="3" borderId="65" xfId="0" applyFont="1" applyFill="1" applyBorder="1" applyAlignment="1" applyProtection="1">
      <alignment horizontal="center" vertical="center"/>
      <protection locked="0"/>
    </xf>
    <xf numFmtId="0" fontId="6" fillId="3" borderId="64" xfId="0" applyFont="1" applyFill="1" applyBorder="1" applyAlignment="1" applyProtection="1">
      <alignment horizontal="center" vertical="center"/>
      <protection locked="0"/>
    </xf>
    <xf numFmtId="0" fontId="6" fillId="3" borderId="63" xfId="0" applyFont="1" applyFill="1" applyBorder="1" applyAlignment="1" applyProtection="1">
      <alignment horizontal="center" vertical="center"/>
      <protection locked="0"/>
    </xf>
    <xf numFmtId="0" fontId="6" fillId="2" borderId="79" xfId="0" applyFont="1" applyFill="1" applyBorder="1" applyAlignment="1" applyProtection="1">
      <alignment horizontal="center" vertical="center" shrinkToFit="1"/>
      <protection hidden="1"/>
    </xf>
    <xf numFmtId="0" fontId="6" fillId="2" borderId="78" xfId="0" applyFont="1" applyFill="1" applyBorder="1" applyAlignment="1" applyProtection="1">
      <alignment horizontal="center" vertical="center" shrinkToFit="1"/>
      <protection hidden="1"/>
    </xf>
    <xf numFmtId="0" fontId="6" fillId="2" borderId="77" xfId="0" applyFont="1" applyFill="1" applyBorder="1" applyAlignment="1" applyProtection="1">
      <alignment horizontal="center" vertical="center" shrinkToFit="1"/>
      <protection hidden="1"/>
    </xf>
    <xf numFmtId="0" fontId="6" fillId="8" borderId="0" xfId="0" applyFont="1" applyFill="1" applyBorder="1" applyAlignment="1" applyProtection="1">
      <alignment horizontal="center" vertical="center"/>
      <protection hidden="1"/>
    </xf>
    <xf numFmtId="0" fontId="6" fillId="3" borderId="81" xfId="0" applyFont="1" applyFill="1" applyBorder="1" applyAlignment="1" applyProtection="1">
      <alignment horizontal="center" vertical="center"/>
      <protection locked="0" hidden="1"/>
    </xf>
    <xf numFmtId="0" fontId="6" fillId="3" borderId="80" xfId="0" applyFont="1" applyFill="1" applyBorder="1" applyAlignment="1" applyProtection="1">
      <alignment horizontal="center" vertical="center"/>
      <protection locked="0" hidden="1"/>
    </xf>
    <xf numFmtId="0" fontId="6" fillId="0" borderId="6" xfId="0" applyFont="1" applyBorder="1" applyAlignment="1" applyProtection="1">
      <alignment horizontal="right" vertical="center"/>
      <protection hidden="1"/>
    </xf>
    <xf numFmtId="0" fontId="6" fillId="0" borderId="0" xfId="0" applyFont="1" applyBorder="1" applyAlignment="1" applyProtection="1">
      <alignment horizontal="right" vertical="center"/>
      <protection hidden="1"/>
    </xf>
    <xf numFmtId="57" fontId="6" fillId="3" borderId="73" xfId="0" applyNumberFormat="1" applyFont="1" applyFill="1" applyBorder="1" applyAlignment="1" applyProtection="1">
      <alignment horizontal="center" vertical="center"/>
      <protection locked="0"/>
    </xf>
    <xf numFmtId="57" fontId="6" fillId="3" borderId="65" xfId="0" applyNumberFormat="1" applyFont="1" applyFill="1" applyBorder="1" applyAlignment="1" applyProtection="1">
      <alignment horizontal="center" vertical="center"/>
      <protection locked="0"/>
    </xf>
    <xf numFmtId="57" fontId="6" fillId="3" borderId="64" xfId="0" applyNumberFormat="1" applyFont="1" applyFill="1" applyBorder="1" applyAlignment="1" applyProtection="1">
      <alignment horizontal="center" vertical="center"/>
      <protection locked="0"/>
    </xf>
    <xf numFmtId="57" fontId="6" fillId="3" borderId="63" xfId="0" applyNumberFormat="1" applyFont="1" applyFill="1" applyBorder="1" applyAlignment="1" applyProtection="1">
      <alignment horizontal="center" vertical="center"/>
      <protection locked="0"/>
    </xf>
    <xf numFmtId="0" fontId="6" fillId="3" borderId="86"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84" xfId="0" applyFont="1" applyFill="1" applyBorder="1" applyAlignment="1" applyProtection="1">
      <alignment horizontal="center" vertical="center"/>
      <protection locked="0"/>
    </xf>
    <xf numFmtId="0" fontId="6" fillId="3" borderId="83" xfId="0" applyFont="1" applyFill="1" applyBorder="1" applyAlignment="1" applyProtection="1">
      <alignment horizontal="center" vertical="center"/>
      <protection locked="0"/>
    </xf>
    <xf numFmtId="0" fontId="6" fillId="3" borderId="89" xfId="0" applyFont="1" applyFill="1" applyBorder="1" applyAlignment="1" applyProtection="1">
      <alignment horizontal="center" vertical="center"/>
      <protection locked="0"/>
    </xf>
    <xf numFmtId="0" fontId="6" fillId="3" borderId="82" xfId="0" applyFont="1" applyFill="1" applyBorder="1" applyAlignment="1" applyProtection="1">
      <alignment horizontal="center" vertical="center"/>
      <protection locked="0"/>
    </xf>
    <xf numFmtId="0" fontId="6" fillId="3" borderId="85"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protection hidden="1"/>
    </xf>
    <xf numFmtId="0" fontId="6" fillId="2" borderId="6" xfId="0" applyFont="1" applyFill="1" applyBorder="1" applyAlignment="1" applyProtection="1">
      <alignment horizontal="center" vertical="center" wrapText="1"/>
      <protection hidden="1"/>
    </xf>
    <xf numFmtId="0" fontId="6" fillId="0" borderId="67" xfId="0" applyFont="1" applyFill="1" applyBorder="1" applyAlignment="1" applyProtection="1">
      <alignment horizontal="center" vertical="center"/>
      <protection locked="0" hidden="1"/>
    </xf>
    <xf numFmtId="0" fontId="6" fillId="0" borderId="0" xfId="0" applyFont="1" applyFill="1" applyBorder="1" applyAlignment="1" applyProtection="1">
      <alignment horizontal="center" vertical="center"/>
      <protection locked="0" hidden="1"/>
    </xf>
    <xf numFmtId="0" fontId="6" fillId="0" borderId="66" xfId="0" applyFont="1" applyFill="1" applyBorder="1" applyAlignment="1" applyProtection="1">
      <alignment horizontal="center" vertical="center"/>
      <protection locked="0" hidden="1"/>
    </xf>
    <xf numFmtId="0" fontId="6" fillId="0" borderId="65" xfId="0" applyFont="1" applyFill="1" applyBorder="1" applyAlignment="1" applyProtection="1">
      <alignment horizontal="center" vertical="center"/>
      <protection locked="0" hidden="1"/>
    </xf>
    <xf numFmtId="0" fontId="6" fillId="0" borderId="64" xfId="0" applyFont="1" applyFill="1" applyBorder="1" applyAlignment="1" applyProtection="1">
      <alignment horizontal="center" vertical="center"/>
      <protection locked="0" hidden="1"/>
    </xf>
    <xf numFmtId="0" fontId="6" fillId="0" borderId="63" xfId="0" applyFont="1" applyFill="1" applyBorder="1" applyAlignment="1" applyProtection="1">
      <alignment horizontal="center" vertical="center"/>
      <protection locked="0" hidden="1"/>
    </xf>
    <xf numFmtId="0" fontId="6" fillId="3" borderId="70" xfId="0" applyFont="1" applyFill="1" applyBorder="1" applyAlignment="1" applyProtection="1">
      <alignment horizontal="center" vertical="center"/>
      <protection locked="0"/>
    </xf>
    <xf numFmtId="0" fontId="6" fillId="3" borderId="69" xfId="0" applyFont="1" applyFill="1" applyBorder="1" applyAlignment="1" applyProtection="1">
      <alignment horizontal="center" vertical="center"/>
      <protection locked="0"/>
    </xf>
    <xf numFmtId="0" fontId="6" fillId="3" borderId="68" xfId="0" applyFont="1" applyFill="1" applyBorder="1" applyAlignment="1" applyProtection="1">
      <alignment horizontal="center" vertical="center"/>
      <protection locked="0"/>
    </xf>
    <xf numFmtId="0" fontId="6" fillId="3" borderId="81"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80" xfId="0" applyFont="1" applyFill="1" applyBorder="1" applyAlignment="1" applyProtection="1">
      <alignment horizontal="center" vertical="center"/>
      <protection locked="0"/>
    </xf>
    <xf numFmtId="57" fontId="6" fillId="3" borderId="75" xfId="0" applyNumberFormat="1" applyFont="1" applyFill="1" applyBorder="1" applyAlignment="1" applyProtection="1">
      <alignment horizontal="center" vertical="center"/>
      <protection locked="0"/>
    </xf>
    <xf numFmtId="57" fontId="6" fillId="3" borderId="76" xfId="0" applyNumberFormat="1" applyFont="1" applyFill="1" applyBorder="1" applyAlignment="1" applyProtection="1">
      <alignment horizontal="center" vertical="center"/>
      <protection locked="0"/>
    </xf>
    <xf numFmtId="57" fontId="6" fillId="3" borderId="74" xfId="0" applyNumberFormat="1" applyFont="1" applyFill="1" applyBorder="1" applyAlignment="1" applyProtection="1">
      <alignment horizontal="center" vertical="center"/>
      <protection locked="0"/>
    </xf>
    <xf numFmtId="0" fontId="6" fillId="2" borderId="79" xfId="0" applyFont="1" applyFill="1" applyBorder="1" applyAlignment="1" applyProtection="1">
      <alignment horizontal="center" vertical="center"/>
    </xf>
    <xf numFmtId="0" fontId="6" fillId="2" borderId="78" xfId="0" applyFont="1" applyFill="1" applyBorder="1" applyAlignment="1" applyProtection="1">
      <alignment horizontal="center" vertical="center"/>
    </xf>
    <xf numFmtId="0" fontId="6" fillId="2" borderId="77" xfId="0" applyFont="1" applyFill="1" applyBorder="1" applyAlignment="1" applyProtection="1">
      <alignment horizontal="center" vertical="center"/>
    </xf>
    <xf numFmtId="0" fontId="6" fillId="0" borderId="6"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66" xfId="0" applyFont="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3" xfId="0" applyFont="1" applyFill="1" applyBorder="1" applyAlignment="1" applyProtection="1">
      <alignment horizontal="center" vertical="center" wrapText="1"/>
    </xf>
    <xf numFmtId="0" fontId="6" fillId="0" borderId="0" xfId="0" applyFont="1" applyBorder="1" applyAlignment="1" applyProtection="1">
      <alignment horizontal="center" vertical="center"/>
      <protection locked="0"/>
    </xf>
    <xf numFmtId="0" fontId="6" fillId="3" borderId="73" xfId="0" applyNumberFormat="1" applyFont="1" applyFill="1" applyBorder="1" applyAlignment="1" applyProtection="1">
      <alignment horizontal="center" vertical="center"/>
      <protection locked="0"/>
    </xf>
    <xf numFmtId="0" fontId="6" fillId="3" borderId="72" xfId="0" applyNumberFormat="1" applyFont="1" applyFill="1" applyBorder="1" applyAlignment="1" applyProtection="1">
      <alignment horizontal="center" vertical="center"/>
      <protection locked="0"/>
    </xf>
    <xf numFmtId="0" fontId="6" fillId="3" borderId="71" xfId="0" applyNumberFormat="1" applyFont="1" applyFill="1" applyBorder="1" applyAlignment="1" applyProtection="1">
      <alignment horizontal="center" vertical="center"/>
      <protection locked="0"/>
    </xf>
    <xf numFmtId="0" fontId="6" fillId="3" borderId="81" xfId="0" applyNumberFormat="1" applyFont="1" applyFill="1" applyBorder="1" applyAlignment="1" applyProtection="1">
      <alignment horizontal="center" vertical="center"/>
      <protection locked="0"/>
    </xf>
    <xf numFmtId="0" fontId="6" fillId="3" borderId="90" xfId="0" applyNumberFormat="1" applyFont="1" applyFill="1" applyBorder="1" applyAlignment="1" applyProtection="1">
      <alignment horizontal="center" vertical="center"/>
      <protection locked="0"/>
    </xf>
    <xf numFmtId="0" fontId="6" fillId="3" borderId="80" xfId="0" applyNumberFormat="1" applyFont="1" applyFill="1" applyBorder="1" applyAlignment="1" applyProtection="1">
      <alignment horizontal="center" vertical="center"/>
      <protection locked="0"/>
    </xf>
    <xf numFmtId="0" fontId="6" fillId="6" borderId="75" xfId="0" applyFont="1" applyFill="1" applyBorder="1" applyAlignment="1" applyProtection="1">
      <alignment horizontal="center" vertical="center"/>
    </xf>
    <xf numFmtId="0" fontId="6" fillId="6" borderId="76" xfId="0" applyFont="1" applyFill="1" applyBorder="1" applyAlignment="1" applyProtection="1">
      <alignment horizontal="center" vertical="center"/>
    </xf>
    <xf numFmtId="0" fontId="6" fillId="6" borderId="74" xfId="0" applyFont="1" applyFill="1" applyBorder="1" applyAlignment="1" applyProtection="1">
      <alignment horizontal="center" vertical="center"/>
    </xf>
    <xf numFmtId="0" fontId="6" fillId="3" borderId="67"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66675</xdr:colOff>
          <xdr:row>71</xdr:row>
          <xdr:rowOff>47625</xdr:rowOff>
        </xdr:from>
        <xdr:to>
          <xdr:col>34</xdr:col>
          <xdr:colOff>76200</xdr:colOff>
          <xdr:row>71</xdr:row>
          <xdr:rowOff>771525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職員入力欄!$J$25" spid="_x0000_s3091"/>
                </a:ext>
              </a:extLst>
            </xdr:cNvPicPr>
          </xdr:nvPicPr>
          <xdr:blipFill>
            <a:blip xmlns:r="http://schemas.openxmlformats.org/officeDocument/2006/relationships" r:embed="rId1"/>
            <a:srcRect/>
            <a:stretch>
              <a:fillRect/>
            </a:stretch>
          </xdr:blipFill>
          <xdr:spPr bwMode="auto">
            <a:xfrm>
              <a:off x="1609725" y="19059525"/>
              <a:ext cx="4295775" cy="723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Word">
      <a:majorFont>
        <a:latin typeface="Arial"/>
        <a:ea typeface="ＭＳ ゴシック"/>
        <a:cs typeface=""/>
      </a:majorFont>
      <a:minorFont>
        <a:latin typeface="Century"/>
        <a:ea typeface="ＭＳ 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75"/>
  <sheetViews>
    <sheetView showGridLines="0" topLeftCell="A52" zoomScaleNormal="100" zoomScaleSheetLayoutView="100" workbookViewId="0">
      <selection activeCell="V5" sqref="V5"/>
    </sheetView>
  </sheetViews>
  <sheetFormatPr defaultColWidth="2.25" defaultRowHeight="21" customHeight="1" x14ac:dyDescent="0.15"/>
  <cols>
    <col min="1" max="16384" width="2.25" style="64"/>
  </cols>
  <sheetData>
    <row r="1" spans="1:36" ht="21" customHeight="1" x14ac:dyDescent="0.15">
      <c r="A1" s="139" t="s">
        <v>0</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row>
    <row r="2" spans="1:36" ht="21" customHeight="1" x14ac:dyDescent="0.15">
      <c r="X2" s="90" t="s">
        <v>1</v>
      </c>
      <c r="Y2" s="90"/>
      <c r="Z2" s="90"/>
      <c r="AA2" s="90"/>
      <c r="AB2" s="90"/>
      <c r="AC2" s="90"/>
      <c r="AD2" s="90"/>
      <c r="AE2" s="90"/>
      <c r="AF2" s="90"/>
      <c r="AG2" s="90" t="str">
        <f>職員入力欄!K6&amp;""</f>
        <v/>
      </c>
      <c r="AH2" s="90"/>
      <c r="AI2" s="90"/>
      <c r="AJ2" s="90"/>
    </row>
    <row r="3" spans="1:36" ht="21" customHeight="1" x14ac:dyDescent="0.15">
      <c r="Z3" s="64" t="s">
        <v>5</v>
      </c>
      <c r="AA3" s="140" t="s">
        <v>4</v>
      </c>
      <c r="AB3" s="140"/>
      <c r="AC3" s="140"/>
      <c r="AD3" s="140"/>
      <c r="AE3" s="64" t="s">
        <v>3</v>
      </c>
      <c r="AF3" s="140" t="s">
        <v>15</v>
      </c>
      <c r="AG3" s="140"/>
      <c r="AH3" s="140"/>
      <c r="AI3" s="140"/>
      <c r="AJ3" s="64" t="s">
        <v>2</v>
      </c>
    </row>
    <row r="4" spans="1:36" ht="21" customHeight="1" x14ac:dyDescent="0.15">
      <c r="Z4" s="140"/>
      <c r="AA4" s="140"/>
      <c r="AB4" s="140"/>
      <c r="AC4" s="140"/>
      <c r="AD4" s="64" t="s">
        <v>8</v>
      </c>
      <c r="AE4" s="140"/>
      <c r="AF4" s="140"/>
      <c r="AG4" s="64" t="s">
        <v>7</v>
      </c>
      <c r="AH4" s="140"/>
      <c r="AI4" s="140"/>
      <c r="AJ4" s="64" t="s">
        <v>6</v>
      </c>
    </row>
    <row r="6" spans="1:36" ht="21" customHeight="1" x14ac:dyDescent="0.15">
      <c r="A6" s="65" t="s">
        <v>9</v>
      </c>
    </row>
    <row r="7" spans="1:36" ht="21" customHeight="1" x14ac:dyDescent="0.15">
      <c r="A7" s="65" t="s">
        <v>10</v>
      </c>
    </row>
    <row r="9" spans="1:36" ht="21" customHeight="1" x14ac:dyDescent="0.15">
      <c r="R9" s="139" t="s">
        <v>11</v>
      </c>
      <c r="S9" s="139"/>
      <c r="T9" s="139"/>
      <c r="U9" s="140" t="str">
        <f>工事店入力フォーム!M6&amp;""</f>
        <v/>
      </c>
      <c r="V9" s="140"/>
      <c r="W9" s="140"/>
      <c r="X9" s="140"/>
      <c r="Y9" s="140"/>
      <c r="Z9" s="140"/>
      <c r="AA9" s="140"/>
      <c r="AB9" s="140"/>
      <c r="AC9" s="140"/>
      <c r="AD9" s="140"/>
      <c r="AE9" s="140"/>
      <c r="AF9" s="140"/>
      <c r="AG9" s="140"/>
      <c r="AH9" s="140"/>
      <c r="AI9" s="140"/>
      <c r="AJ9" s="140"/>
    </row>
    <row r="10" spans="1:36" ht="21" customHeight="1" x14ac:dyDescent="0.15">
      <c r="U10" s="140" t="str">
        <f>工事店入力フォーム!M7&amp;""</f>
        <v/>
      </c>
      <c r="V10" s="140"/>
      <c r="W10" s="140"/>
      <c r="X10" s="140"/>
      <c r="Y10" s="140"/>
      <c r="Z10" s="140"/>
      <c r="AA10" s="140"/>
      <c r="AB10" s="140"/>
      <c r="AC10" s="140"/>
      <c r="AD10" s="140"/>
      <c r="AE10" s="140"/>
      <c r="AF10" s="140"/>
      <c r="AG10" s="140"/>
      <c r="AH10" s="140"/>
      <c r="AI10" s="140"/>
      <c r="AJ10" s="140"/>
    </row>
    <row r="11" spans="1:36" ht="21" customHeight="1" x14ac:dyDescent="0.15">
      <c r="R11" s="139" t="s">
        <v>12</v>
      </c>
      <c r="S11" s="139"/>
      <c r="T11" s="139"/>
      <c r="U11" s="140" t="str">
        <f>工事店入力フォーム!M8&amp;""</f>
        <v/>
      </c>
      <c r="V11" s="140"/>
      <c r="W11" s="140"/>
      <c r="X11" s="140"/>
      <c r="Y11" s="140"/>
      <c r="Z11" s="140"/>
      <c r="AA11" s="140"/>
      <c r="AB11" s="140"/>
      <c r="AC11" s="140"/>
      <c r="AD11" s="140"/>
      <c r="AE11" s="140"/>
      <c r="AF11" s="140"/>
      <c r="AG11" s="140"/>
      <c r="AH11" s="140"/>
      <c r="AI11" s="140"/>
      <c r="AJ11" s="140"/>
    </row>
    <row r="12" spans="1:36" ht="21" customHeight="1" x14ac:dyDescent="0.15">
      <c r="U12" s="140" t="str">
        <f>工事店入力フォーム!M9&amp;""</f>
        <v/>
      </c>
      <c r="V12" s="140"/>
      <c r="W12" s="140"/>
      <c r="X12" s="140"/>
      <c r="Y12" s="140"/>
      <c r="Z12" s="140"/>
      <c r="AA12" s="140"/>
      <c r="AB12" s="140"/>
      <c r="AC12" s="140"/>
      <c r="AD12" s="140"/>
      <c r="AE12" s="140"/>
      <c r="AF12" s="140"/>
      <c r="AG12" s="140"/>
      <c r="AH12" s="140"/>
      <c r="AI12" s="140"/>
      <c r="AJ12" s="140"/>
    </row>
    <row r="13" spans="1:36" ht="21" customHeight="1" x14ac:dyDescent="0.15">
      <c r="R13" s="139" t="s">
        <v>13</v>
      </c>
      <c r="S13" s="139"/>
      <c r="T13" s="139"/>
      <c r="U13" s="139"/>
      <c r="V13" s="139"/>
      <c r="W13" s="140" t="str">
        <f>工事店入力フォーム!M10&amp;""</f>
        <v/>
      </c>
      <c r="X13" s="140"/>
      <c r="Y13" s="140"/>
      <c r="Z13" s="140"/>
      <c r="AA13" s="140"/>
      <c r="AB13" s="140"/>
      <c r="AC13" s="140"/>
      <c r="AD13" s="140"/>
      <c r="AE13" s="140"/>
      <c r="AF13" s="140"/>
      <c r="AG13" s="140"/>
      <c r="AH13" s="140"/>
      <c r="AI13" s="140"/>
      <c r="AJ13" s="140"/>
    </row>
    <row r="14" spans="1:36" ht="21" customHeight="1" x14ac:dyDescent="0.15">
      <c r="U14" s="1"/>
      <c r="V14" s="1"/>
      <c r="W14" s="1"/>
      <c r="X14" s="1"/>
      <c r="Y14" s="1"/>
      <c r="Z14" s="1"/>
      <c r="AA14" s="1"/>
      <c r="AB14" s="1"/>
      <c r="AC14" s="1"/>
      <c r="AD14" s="1"/>
      <c r="AE14" s="1"/>
      <c r="AF14" s="1"/>
      <c r="AG14" s="1"/>
      <c r="AH14" s="1"/>
      <c r="AI14" s="1"/>
      <c r="AJ14" s="1"/>
    </row>
    <row r="17" spans="1:36" ht="30" customHeight="1" x14ac:dyDescent="0.15">
      <c r="A17" s="141" t="s">
        <v>14</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row>
    <row r="21" spans="1:36" ht="21" customHeight="1" x14ac:dyDescent="0.15">
      <c r="B21" s="65" t="s">
        <v>16</v>
      </c>
    </row>
    <row r="22" spans="1:36" ht="21" customHeight="1" x14ac:dyDescent="0.15">
      <c r="B22" s="65" t="s">
        <v>17</v>
      </c>
    </row>
    <row r="24" spans="1:36" ht="11.25" customHeight="1" x14ac:dyDescent="0.15">
      <c r="B24" s="142" t="s">
        <v>18</v>
      </c>
      <c r="C24" s="133"/>
      <c r="D24" s="133"/>
      <c r="E24" s="133"/>
      <c r="F24" s="133"/>
      <c r="G24" s="133"/>
      <c r="H24" s="14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4"/>
    </row>
    <row r="25" spans="1:36" ht="21" customHeight="1" x14ac:dyDescent="0.15">
      <c r="B25" s="130"/>
      <c r="C25" s="87"/>
      <c r="D25" s="87"/>
      <c r="E25" s="87"/>
      <c r="F25" s="87"/>
      <c r="G25" s="87"/>
      <c r="H25" s="113"/>
      <c r="I25" s="87" t="s">
        <v>23</v>
      </c>
      <c r="J25" s="87"/>
      <c r="K25" s="87"/>
      <c r="L25" s="87"/>
      <c r="M25" s="87" t="str">
        <f>工事店入力フォーム!L12&amp;""</f>
        <v/>
      </c>
      <c r="N25" s="87"/>
      <c r="O25" s="87"/>
      <c r="P25" s="87"/>
      <c r="Q25" s="87"/>
      <c r="R25" s="87"/>
      <c r="S25" s="87"/>
      <c r="T25" s="86" t="s">
        <v>24</v>
      </c>
      <c r="U25" s="86"/>
      <c r="V25" s="87" t="str">
        <f>工事店入力フォーム!S12&amp;""</f>
        <v/>
      </c>
      <c r="W25" s="87"/>
      <c r="X25" s="87"/>
      <c r="Y25" s="87"/>
      <c r="Z25" s="87"/>
      <c r="AA25" s="87"/>
      <c r="AB25" s="87" t="s">
        <v>27</v>
      </c>
      <c r="AC25" s="87"/>
      <c r="AD25" s="87" t="str">
        <f>工事店入力フォーム!X12&amp;""</f>
        <v/>
      </c>
      <c r="AE25" s="87"/>
      <c r="AF25" s="87"/>
      <c r="AG25" s="87"/>
      <c r="AH25" s="87"/>
      <c r="AI25" s="87"/>
      <c r="AJ25" s="95"/>
    </row>
    <row r="26" spans="1:36" ht="21" customHeight="1" x14ac:dyDescent="0.15">
      <c r="B26" s="130"/>
      <c r="C26" s="87"/>
      <c r="D26" s="87"/>
      <c r="E26" s="87"/>
      <c r="F26" s="87"/>
      <c r="G26" s="87"/>
      <c r="H26" s="113"/>
      <c r="I26" s="87"/>
      <c r="J26" s="87"/>
      <c r="K26" s="87"/>
      <c r="L26" s="87"/>
      <c r="M26" s="87" t="str">
        <f>工事店入力フォーム!L13&amp;""</f>
        <v/>
      </c>
      <c r="N26" s="87"/>
      <c r="O26" s="87"/>
      <c r="P26" s="87"/>
      <c r="Q26" s="87"/>
      <c r="R26" s="87"/>
      <c r="S26" s="87"/>
      <c r="T26" s="86" t="s">
        <v>25</v>
      </c>
      <c r="U26" s="86"/>
      <c r="V26" s="87" t="str">
        <f>工事店入力フォーム!S13&amp;""</f>
        <v/>
      </c>
      <c r="W26" s="87"/>
      <c r="X26" s="87"/>
      <c r="Y26" s="87"/>
      <c r="Z26" s="87" t="s">
        <v>26</v>
      </c>
      <c r="AA26" s="87"/>
      <c r="AB26" s="87" t="str">
        <f>工事店入力フォーム!X13&amp;""</f>
        <v/>
      </c>
      <c r="AC26" s="87"/>
      <c r="AD26" s="87"/>
      <c r="AE26" s="87"/>
      <c r="AF26" s="87" t="s">
        <v>26</v>
      </c>
      <c r="AG26" s="87"/>
      <c r="AH26" s="87"/>
      <c r="AI26" s="87"/>
      <c r="AJ26" s="95"/>
    </row>
    <row r="27" spans="1:36" ht="21" customHeight="1" x14ac:dyDescent="0.15">
      <c r="B27" s="130"/>
      <c r="C27" s="87"/>
      <c r="D27" s="87"/>
      <c r="E27" s="87"/>
      <c r="F27" s="87"/>
      <c r="G27" s="87"/>
      <c r="H27" s="113"/>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5"/>
    </row>
    <row r="28" spans="1:36" ht="11.25" customHeight="1" x14ac:dyDescent="0.15">
      <c r="B28" s="129"/>
      <c r="C28" s="90"/>
      <c r="D28" s="90"/>
      <c r="E28" s="90"/>
      <c r="F28" s="90"/>
      <c r="G28" s="90"/>
      <c r="H28" s="115"/>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1"/>
    </row>
    <row r="29" spans="1:36" ht="26.25" customHeight="1" x14ac:dyDescent="0.15">
      <c r="B29" s="76" t="s">
        <v>192</v>
      </c>
      <c r="C29" s="77"/>
      <c r="D29" s="77"/>
      <c r="E29" s="77"/>
      <c r="F29" s="77"/>
      <c r="G29" s="77"/>
      <c r="H29" s="78"/>
      <c r="I29" s="144" t="s">
        <v>19</v>
      </c>
      <c r="J29" s="135"/>
      <c r="K29" s="135"/>
      <c r="L29" s="145"/>
      <c r="M29" s="135" t="str">
        <f>工事店入力フォーム!M16&amp;""</f>
        <v/>
      </c>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6"/>
    </row>
    <row r="30" spans="1:36" ht="26.25" customHeight="1" x14ac:dyDescent="0.15">
      <c r="B30" s="79"/>
      <c r="C30" s="80"/>
      <c r="D30" s="80"/>
      <c r="E30" s="80"/>
      <c r="F30" s="80"/>
      <c r="G30" s="80"/>
      <c r="H30" s="81"/>
      <c r="I30" s="146" t="s">
        <v>11</v>
      </c>
      <c r="J30" s="137"/>
      <c r="K30" s="137"/>
      <c r="L30" s="147"/>
      <c r="M30" s="137" t="str">
        <f>工事店入力フォーム!M17&amp;""</f>
        <v/>
      </c>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8"/>
    </row>
    <row r="31" spans="1:36" ht="26.25" customHeight="1" x14ac:dyDescent="0.15">
      <c r="B31" s="51"/>
      <c r="C31" s="82" t="s">
        <v>190</v>
      </c>
      <c r="D31" s="82"/>
      <c r="E31" s="82" t="str">
        <f>工事店入力フォーム!M15&amp;""</f>
        <v/>
      </c>
      <c r="F31" s="82"/>
      <c r="G31" s="82" t="s">
        <v>191</v>
      </c>
      <c r="H31" s="52"/>
      <c r="I31" s="148" t="s">
        <v>13</v>
      </c>
      <c r="J31" s="149"/>
      <c r="K31" s="149"/>
      <c r="L31" s="150"/>
      <c r="M31" s="149" t="str">
        <f>工事店入力フォーム!M19&amp;""</f>
        <v/>
      </c>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53"/>
    </row>
    <row r="32" spans="1:36" ht="21" customHeight="1" x14ac:dyDescent="0.15">
      <c r="B32" s="53"/>
      <c r="C32" s="83"/>
      <c r="D32" s="83"/>
      <c r="E32" s="83"/>
      <c r="F32" s="83"/>
      <c r="G32" s="83"/>
      <c r="H32" s="54"/>
      <c r="I32" s="151" t="s">
        <v>20</v>
      </c>
      <c r="J32" s="90"/>
      <c r="K32" s="90"/>
      <c r="L32" s="152"/>
      <c r="M32" s="90" t="str">
        <f>工事店入力フォーム!M18&amp;""</f>
        <v/>
      </c>
      <c r="N32" s="90"/>
      <c r="O32" s="90"/>
      <c r="P32" s="90"/>
      <c r="Q32" s="90"/>
      <c r="R32" s="90"/>
      <c r="S32" s="90"/>
      <c r="T32" s="90"/>
      <c r="U32" s="90"/>
      <c r="V32" s="90"/>
      <c r="W32" s="90"/>
      <c r="X32" s="90"/>
      <c r="Y32" s="90"/>
      <c r="Z32" s="90"/>
      <c r="AA32" s="90"/>
      <c r="AB32" s="90"/>
      <c r="AC32" s="90"/>
      <c r="AD32" s="90"/>
      <c r="AE32" s="90"/>
      <c r="AF32" s="90"/>
      <c r="AG32" s="90"/>
      <c r="AH32" s="90"/>
      <c r="AI32" s="90"/>
      <c r="AJ32" s="91"/>
    </row>
    <row r="33" spans="1:38" ht="21" customHeight="1" x14ac:dyDescent="0.15">
      <c r="B33" s="129" t="s">
        <v>21</v>
      </c>
      <c r="C33" s="90"/>
      <c r="D33" s="90"/>
      <c r="E33" s="90"/>
      <c r="F33" s="90"/>
      <c r="G33" s="90"/>
      <c r="H33" s="115"/>
      <c r="I33" s="90"/>
      <c r="J33" s="90"/>
      <c r="K33" s="90"/>
      <c r="L33" s="90" t="str">
        <f>IF(工事店入力フォーム!M21&lt;&gt;"",YEAR(工事店入力フォーム!$M$21),"")</f>
        <v/>
      </c>
      <c r="M33" s="90"/>
      <c r="N33" s="90"/>
      <c r="O33" s="90"/>
      <c r="P33" s="57" t="s">
        <v>8</v>
      </c>
      <c r="Q33" s="90" t="str">
        <f>IF(工事店入力フォーム!M21&lt;&gt;"",MONTH(工事店入力フォーム!$M$21),"")</f>
        <v/>
      </c>
      <c r="R33" s="90"/>
      <c r="S33" s="57" t="s">
        <v>32</v>
      </c>
      <c r="T33" s="90" t="str">
        <f>IF(工事店入力フォーム!M21&lt;&gt;"",DAY(工事店入力フォーム!$M$21),"")</f>
        <v/>
      </c>
      <c r="U33" s="90"/>
      <c r="V33" s="57" t="s">
        <v>6</v>
      </c>
      <c r="W33" s="57" t="s">
        <v>33</v>
      </c>
      <c r="X33" s="90" t="str">
        <f>IF(工事店入力フォーム!M22&lt;&gt;"",YEAR(工事店入力フォーム!$M$22),"")</f>
        <v/>
      </c>
      <c r="Y33" s="90"/>
      <c r="Z33" s="90"/>
      <c r="AA33" s="90"/>
      <c r="AB33" s="57" t="s">
        <v>8</v>
      </c>
      <c r="AC33" s="90" t="str">
        <f>IF(工事店入力フォーム!M21&lt;&gt;"",MONTH(工事店入力フォーム!$M$21),"")</f>
        <v/>
      </c>
      <c r="AD33" s="90"/>
      <c r="AE33" s="57" t="s">
        <v>32</v>
      </c>
      <c r="AF33" s="90" t="str">
        <f>IF(工事店入力フォーム!M21&lt;&gt;"",DAY(工事店入力フォーム!$M$21),"")</f>
        <v/>
      </c>
      <c r="AG33" s="90"/>
      <c r="AH33" s="57" t="s">
        <v>6</v>
      </c>
      <c r="AI33" s="90"/>
      <c r="AJ33" s="91"/>
    </row>
    <row r="34" spans="1:38" ht="21" customHeight="1" x14ac:dyDescent="0.15">
      <c r="B34" s="130" t="s">
        <v>22</v>
      </c>
      <c r="C34" s="87"/>
      <c r="D34" s="87"/>
      <c r="E34" s="87"/>
      <c r="F34" s="87"/>
      <c r="G34" s="87"/>
      <c r="H34" s="113"/>
      <c r="I34" s="86" t="s">
        <v>30</v>
      </c>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126"/>
    </row>
    <row r="35" spans="1:38" ht="21" customHeight="1" x14ac:dyDescent="0.15">
      <c r="B35" s="130"/>
      <c r="C35" s="87"/>
      <c r="D35" s="87"/>
      <c r="E35" s="87"/>
      <c r="F35" s="87"/>
      <c r="G35" s="87"/>
      <c r="H35" s="113"/>
      <c r="I35" s="86" t="s">
        <v>31</v>
      </c>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126"/>
    </row>
    <row r="36" spans="1:38" ht="21" customHeight="1" x14ac:dyDescent="0.15">
      <c r="B36" s="130"/>
      <c r="C36" s="87"/>
      <c r="D36" s="87"/>
      <c r="E36" s="87"/>
      <c r="F36" s="87"/>
      <c r="G36" s="87"/>
      <c r="H36" s="113"/>
      <c r="I36" s="86" t="s">
        <v>28</v>
      </c>
      <c r="J36" s="86"/>
      <c r="K36" s="86"/>
      <c r="L36" s="86"/>
      <c r="M36" s="87"/>
      <c r="N36" s="87"/>
      <c r="O36" s="87"/>
      <c r="P36" s="87"/>
      <c r="Q36" s="87"/>
      <c r="R36" s="87"/>
      <c r="S36" s="87"/>
      <c r="T36" s="87"/>
      <c r="U36" s="87"/>
      <c r="V36" s="87"/>
      <c r="W36" s="87"/>
      <c r="X36" s="87"/>
      <c r="Y36" s="87"/>
      <c r="Z36" s="87"/>
      <c r="AA36" s="87"/>
      <c r="AB36" s="87"/>
      <c r="AC36" s="87"/>
      <c r="AD36" s="87"/>
      <c r="AE36" s="87"/>
      <c r="AF36" s="87"/>
      <c r="AG36" s="86" t="s">
        <v>29</v>
      </c>
      <c r="AH36" s="86"/>
      <c r="AI36" s="86"/>
      <c r="AJ36" s="126"/>
    </row>
    <row r="37" spans="1:38" ht="21" customHeight="1" x14ac:dyDescent="0.15">
      <c r="B37" s="131"/>
      <c r="C37" s="127"/>
      <c r="D37" s="127"/>
      <c r="E37" s="127"/>
      <c r="F37" s="127"/>
      <c r="G37" s="127"/>
      <c r="H37" s="132"/>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8"/>
    </row>
    <row r="39" spans="1:38" ht="30" customHeight="1" x14ac:dyDescent="0.15">
      <c r="A39" s="154" t="s">
        <v>34</v>
      </c>
      <c r="B39" s="123"/>
      <c r="C39" s="123"/>
      <c r="D39" s="123"/>
      <c r="E39" s="123"/>
      <c r="F39" s="123"/>
      <c r="G39" s="123"/>
      <c r="H39" s="155"/>
      <c r="I39" s="123" t="str">
        <f>IF(工事店入力フォーム!M27=LIST!C3,"■","□")</f>
        <v>□</v>
      </c>
      <c r="J39" s="123"/>
      <c r="K39" s="122" t="s">
        <v>44</v>
      </c>
      <c r="L39" s="122"/>
      <c r="M39" s="122"/>
      <c r="N39" s="122"/>
      <c r="O39" s="123" t="str">
        <f>IF(工事店入力フォーム!M27=LIST!C4,"■","□")</f>
        <v>□</v>
      </c>
      <c r="P39" s="123"/>
      <c r="Q39" s="122" t="s">
        <v>45</v>
      </c>
      <c r="R39" s="122"/>
      <c r="S39" s="66"/>
      <c r="T39" s="124" t="s">
        <v>46</v>
      </c>
      <c r="U39" s="125"/>
      <c r="V39" s="125"/>
      <c r="W39" s="125"/>
      <c r="X39" s="125"/>
      <c r="Y39" s="125"/>
      <c r="Z39" s="125"/>
      <c r="AA39" s="125"/>
      <c r="AB39" s="123">
        <f>工事店入力フォーム!M29</f>
        <v>0</v>
      </c>
      <c r="AC39" s="123"/>
      <c r="AD39" s="123"/>
      <c r="AE39" s="123"/>
      <c r="AF39" s="123"/>
      <c r="AG39" s="123"/>
      <c r="AH39" s="122" t="s">
        <v>47</v>
      </c>
      <c r="AI39" s="122"/>
      <c r="AJ39" s="6"/>
    </row>
    <row r="40" spans="1:38" ht="21" customHeight="1" x14ac:dyDescent="0.15">
      <c r="A40" s="130" t="s">
        <v>35</v>
      </c>
      <c r="B40" s="87"/>
      <c r="C40" s="87"/>
      <c r="D40" s="87"/>
      <c r="E40" s="87"/>
      <c r="F40" s="87"/>
      <c r="G40" s="87"/>
      <c r="H40" s="156"/>
      <c r="I40" s="92" t="s">
        <v>48</v>
      </c>
      <c r="J40" s="85"/>
      <c r="K40" s="85"/>
      <c r="L40" s="158"/>
      <c r="M40" s="85" t="str">
        <f>IF(工事店入力フォーム!L31=LIST!C6,"■","□")</f>
        <v>□</v>
      </c>
      <c r="N40" s="85"/>
      <c r="O40" s="94" t="s">
        <v>54</v>
      </c>
      <c r="P40" s="94"/>
      <c r="Q40" s="94"/>
      <c r="R40" s="94"/>
      <c r="S40" s="94"/>
      <c r="T40" s="94"/>
      <c r="U40" s="58" t="str">
        <f>IF(M40="■",工事店入力フォーム!L32,"")</f>
        <v/>
      </c>
      <c r="V40" s="85" t="s">
        <v>51</v>
      </c>
      <c r="W40" s="85"/>
      <c r="X40" s="85" t="s">
        <v>52</v>
      </c>
      <c r="Y40" s="85"/>
      <c r="Z40" s="85" t="str">
        <f>IF(工事店入力フォーム!L31=LIST!C7,"■","□")</f>
        <v>□</v>
      </c>
      <c r="AA40" s="85"/>
      <c r="AB40" s="94" t="s">
        <v>53</v>
      </c>
      <c r="AC40" s="94"/>
      <c r="AD40" s="94"/>
      <c r="AE40" s="94"/>
      <c r="AF40" s="94"/>
      <c r="AG40" s="94"/>
      <c r="AH40" s="58" t="str">
        <f>IF(Z40="■",工事店入力フォーム!L32,"")</f>
        <v/>
      </c>
      <c r="AI40" s="85" t="s">
        <v>51</v>
      </c>
      <c r="AJ40" s="116"/>
      <c r="AK40" s="1"/>
      <c r="AL40" s="1"/>
    </row>
    <row r="41" spans="1:38" ht="21" customHeight="1" x14ac:dyDescent="0.15">
      <c r="A41" s="130"/>
      <c r="B41" s="87"/>
      <c r="C41" s="87"/>
      <c r="D41" s="87"/>
      <c r="E41" s="87"/>
      <c r="F41" s="87"/>
      <c r="G41" s="87"/>
      <c r="H41" s="156"/>
      <c r="I41" s="92" t="s">
        <v>49</v>
      </c>
      <c r="J41" s="85"/>
      <c r="K41" s="85"/>
      <c r="L41" s="158"/>
      <c r="M41" s="85" t="str">
        <f>IF(工事店入力フォーム!M34=LIST!C9,"■","□")</f>
        <v>□</v>
      </c>
      <c r="N41" s="85"/>
      <c r="O41" s="94" t="s">
        <v>55</v>
      </c>
      <c r="P41" s="94"/>
      <c r="Q41" s="94"/>
      <c r="R41" s="94"/>
      <c r="S41" s="3" t="s">
        <v>56</v>
      </c>
      <c r="T41" s="85" t="str">
        <f>IF(工事店入力フォーム!M34=LIST!C10,"■","□")</f>
        <v>□</v>
      </c>
      <c r="U41" s="85"/>
      <c r="V41" s="94" t="s">
        <v>57</v>
      </c>
      <c r="W41" s="94"/>
      <c r="X41" s="94"/>
      <c r="Y41" s="94"/>
      <c r="Z41" s="94"/>
      <c r="AA41" s="94"/>
      <c r="AB41" s="94"/>
      <c r="AC41" s="94"/>
      <c r="AD41" s="58" t="s">
        <v>58</v>
      </c>
      <c r="AE41" s="58" t="s">
        <v>59</v>
      </c>
      <c r="AF41" s="58" t="s">
        <v>60</v>
      </c>
      <c r="AG41" s="59" t="s">
        <v>61</v>
      </c>
      <c r="AH41" s="59"/>
      <c r="AI41" s="58"/>
      <c r="AJ41" s="67"/>
    </row>
    <row r="42" spans="1:38" ht="21" customHeight="1" x14ac:dyDescent="0.15">
      <c r="A42" s="130"/>
      <c r="B42" s="87"/>
      <c r="C42" s="87"/>
      <c r="D42" s="87"/>
      <c r="E42" s="87"/>
      <c r="F42" s="87"/>
      <c r="G42" s="87"/>
      <c r="H42" s="156"/>
      <c r="I42" s="109" t="s">
        <v>50</v>
      </c>
      <c r="J42" s="87"/>
      <c r="K42" s="87"/>
      <c r="L42" s="113"/>
      <c r="M42" s="87" t="str">
        <f>IF(工事店入力フォーム!M36=LIST!C12,"■","□")</f>
        <v>□</v>
      </c>
      <c r="N42" s="87"/>
      <c r="O42" s="86" t="s">
        <v>62</v>
      </c>
      <c r="P42" s="86"/>
      <c r="Q42" s="86"/>
      <c r="R42" s="86"/>
      <c r="S42" s="60" t="s">
        <v>56</v>
      </c>
      <c r="T42" s="87" t="str">
        <f>IF(工事店入力フォーム!M36=LIST!C13,"■","□")</f>
        <v>□</v>
      </c>
      <c r="U42" s="87"/>
      <c r="V42" s="86" t="s">
        <v>64</v>
      </c>
      <c r="W42" s="86"/>
      <c r="X42" s="86"/>
      <c r="Y42" s="86"/>
      <c r="Z42" s="86"/>
      <c r="AA42" s="86"/>
      <c r="AB42" s="86"/>
      <c r="AC42" s="60" t="s">
        <v>56</v>
      </c>
      <c r="AD42" s="87" t="str">
        <f>IF(工事店入力フォーム!M36=LIST!C14,"■","□")</f>
        <v>□</v>
      </c>
      <c r="AE42" s="87"/>
      <c r="AF42" s="86" t="s">
        <v>66</v>
      </c>
      <c r="AG42" s="86"/>
      <c r="AH42" s="86"/>
      <c r="AI42" s="86"/>
      <c r="AJ42" s="126"/>
    </row>
    <row r="43" spans="1:38" ht="21" customHeight="1" x14ac:dyDescent="0.15">
      <c r="A43" s="129"/>
      <c r="B43" s="90"/>
      <c r="C43" s="90"/>
      <c r="D43" s="90"/>
      <c r="E43" s="90"/>
      <c r="F43" s="90"/>
      <c r="G43" s="90"/>
      <c r="H43" s="157"/>
      <c r="I43" s="114"/>
      <c r="J43" s="90"/>
      <c r="K43" s="90"/>
      <c r="L43" s="115"/>
      <c r="M43" s="90" t="str">
        <f>IF(工事店入力フォーム!M36=LIST!C15,"■","□")</f>
        <v>□</v>
      </c>
      <c r="N43" s="90"/>
      <c r="O43" s="121" t="s">
        <v>63</v>
      </c>
      <c r="P43" s="121"/>
      <c r="Q43" s="121"/>
      <c r="R43" s="121"/>
      <c r="S43" s="57" t="s">
        <v>56</v>
      </c>
      <c r="T43" s="90" t="str">
        <f>IF(工事店入力フォーム!M36=LIST!C16,"■","□")</f>
        <v>□</v>
      </c>
      <c r="U43" s="90"/>
      <c r="V43" s="121" t="s">
        <v>65</v>
      </c>
      <c r="W43" s="121"/>
      <c r="X43" s="121"/>
      <c r="Y43" s="121"/>
      <c r="Z43" s="121"/>
      <c r="AA43" s="121"/>
      <c r="AB43" s="121"/>
      <c r="AC43" s="57" t="s">
        <v>56</v>
      </c>
      <c r="AD43" s="90" t="str">
        <f>IF(工事店入力フォーム!M36=LIST!C17,"■","□")</f>
        <v>□</v>
      </c>
      <c r="AE43" s="90"/>
      <c r="AF43" s="121" t="s">
        <v>67</v>
      </c>
      <c r="AG43" s="121"/>
      <c r="AH43" s="121"/>
      <c r="AI43" s="121"/>
      <c r="AJ43" s="159"/>
    </row>
    <row r="44" spans="1:38" ht="26.25" customHeight="1" x14ac:dyDescent="0.15">
      <c r="A44" s="84" t="s">
        <v>36</v>
      </c>
      <c r="B44" s="85"/>
      <c r="C44" s="85"/>
      <c r="D44" s="85"/>
      <c r="E44" s="85"/>
      <c r="F44" s="85"/>
      <c r="G44" s="85"/>
      <c r="H44" s="101"/>
      <c r="I44" s="85" t="str">
        <f>IF(工事店入力フォーム!M38=LIST!C19,"■","□")</f>
        <v>□</v>
      </c>
      <c r="J44" s="85"/>
      <c r="K44" s="94" t="s">
        <v>68</v>
      </c>
      <c r="L44" s="94"/>
      <c r="M44" s="94"/>
      <c r="N44" s="94"/>
      <c r="O44" s="94"/>
      <c r="P44" s="94"/>
      <c r="Q44" s="94"/>
      <c r="R44" s="85" t="s">
        <v>69</v>
      </c>
      <c r="S44" s="85"/>
      <c r="T44" s="85" t="str">
        <f>IF(工事店入力フォーム!M38=LIST!C20,"■","□")</f>
        <v>□</v>
      </c>
      <c r="U44" s="85"/>
      <c r="V44" s="94" t="s">
        <v>70</v>
      </c>
      <c r="W44" s="94"/>
      <c r="X44" s="94"/>
      <c r="Y44" s="94"/>
      <c r="Z44" s="94"/>
      <c r="AA44" s="94"/>
      <c r="AB44" s="94"/>
      <c r="AC44" s="59"/>
      <c r="AD44" s="59"/>
      <c r="AE44" s="59"/>
      <c r="AF44" s="59"/>
      <c r="AG44" s="59"/>
      <c r="AH44" s="59"/>
      <c r="AI44" s="59"/>
      <c r="AJ44" s="63"/>
    </row>
    <row r="45" spans="1:38" ht="21" customHeight="1" x14ac:dyDescent="0.15">
      <c r="A45" s="130" t="s">
        <v>37</v>
      </c>
      <c r="B45" s="87"/>
      <c r="C45" s="87"/>
      <c r="D45" s="87"/>
      <c r="E45" s="87"/>
      <c r="F45" s="87"/>
      <c r="G45" s="87"/>
      <c r="H45" s="156"/>
      <c r="I45" s="61"/>
      <c r="J45" s="118" t="s">
        <v>71</v>
      </c>
      <c r="K45" s="118"/>
      <c r="L45" s="118"/>
      <c r="M45" s="87" t="str">
        <f>工事店入力フォーム!L40&amp;""</f>
        <v/>
      </c>
      <c r="N45" s="87"/>
      <c r="O45" s="87"/>
      <c r="P45" s="61" t="s">
        <v>74</v>
      </c>
      <c r="Q45" s="87" t="str">
        <f>工事店入力フォーム!O40&amp;""</f>
        <v/>
      </c>
      <c r="R45" s="87"/>
      <c r="S45" s="87"/>
      <c r="T45" s="108" t="s">
        <v>75</v>
      </c>
      <c r="U45" s="120"/>
      <c r="V45" s="160" t="s">
        <v>76</v>
      </c>
      <c r="W45" s="161"/>
      <c r="X45" s="7"/>
      <c r="Y45" s="118" t="s">
        <v>71</v>
      </c>
      <c r="Z45" s="118"/>
      <c r="AA45" s="118"/>
      <c r="AB45" s="87" t="str">
        <f>工事店入力フォーム!AE40&amp;""</f>
        <v/>
      </c>
      <c r="AC45" s="87"/>
      <c r="AD45" s="87"/>
      <c r="AE45" s="61" t="s">
        <v>74</v>
      </c>
      <c r="AF45" s="87" t="str">
        <f>工事店入力フォーム!AH40&amp;""</f>
        <v/>
      </c>
      <c r="AG45" s="87"/>
      <c r="AH45" s="87"/>
      <c r="AI45" s="87" t="s">
        <v>75</v>
      </c>
      <c r="AJ45" s="95"/>
    </row>
    <row r="46" spans="1:38" ht="21" customHeight="1" x14ac:dyDescent="0.15">
      <c r="A46" s="130"/>
      <c r="B46" s="87"/>
      <c r="C46" s="87"/>
      <c r="D46" s="87"/>
      <c r="E46" s="87"/>
      <c r="F46" s="87"/>
      <c r="G46" s="87"/>
      <c r="H46" s="156"/>
      <c r="I46" s="61"/>
      <c r="J46" s="118" t="s">
        <v>72</v>
      </c>
      <c r="K46" s="118"/>
      <c r="L46" s="118"/>
      <c r="M46" s="87" t="str">
        <f>工事店入力フォーム!L41&amp;""</f>
        <v/>
      </c>
      <c r="N46" s="87"/>
      <c r="O46" s="87"/>
      <c r="P46" s="61" t="s">
        <v>74</v>
      </c>
      <c r="Q46" s="87" t="str">
        <f>工事店入力フォーム!O41&amp;""</f>
        <v/>
      </c>
      <c r="R46" s="87"/>
      <c r="S46" s="87"/>
      <c r="T46" s="87" t="s">
        <v>75</v>
      </c>
      <c r="U46" s="113"/>
      <c r="V46" s="162"/>
      <c r="W46" s="163"/>
      <c r="X46" s="8"/>
      <c r="Y46" s="118" t="s">
        <v>72</v>
      </c>
      <c r="Z46" s="118"/>
      <c r="AA46" s="118"/>
      <c r="AB46" s="87" t="str">
        <f>工事店入力フォーム!AE41&amp;""</f>
        <v/>
      </c>
      <c r="AC46" s="87"/>
      <c r="AD46" s="87"/>
      <c r="AE46" s="61" t="s">
        <v>74</v>
      </c>
      <c r="AF46" s="87" t="str">
        <f>工事店入力フォーム!AH41&amp;""</f>
        <v/>
      </c>
      <c r="AG46" s="87"/>
      <c r="AH46" s="87"/>
      <c r="AI46" s="87" t="s">
        <v>75</v>
      </c>
      <c r="AJ46" s="95"/>
    </row>
    <row r="47" spans="1:38" ht="21" customHeight="1" x14ac:dyDescent="0.15">
      <c r="A47" s="130"/>
      <c r="B47" s="87"/>
      <c r="C47" s="87"/>
      <c r="D47" s="87"/>
      <c r="E47" s="87"/>
      <c r="F47" s="87"/>
      <c r="G47" s="87"/>
      <c r="H47" s="156"/>
      <c r="I47" s="61"/>
      <c r="J47" s="118" t="s">
        <v>66</v>
      </c>
      <c r="K47" s="118"/>
      <c r="L47" s="118"/>
      <c r="M47" s="87" t="str">
        <f>工事店入力フォーム!L42&amp;""</f>
        <v/>
      </c>
      <c r="N47" s="87"/>
      <c r="O47" s="87"/>
      <c r="P47" s="61" t="s">
        <v>74</v>
      </c>
      <c r="Q47" s="87" t="str">
        <f>工事店入力フォーム!O42&amp;""</f>
        <v/>
      </c>
      <c r="R47" s="87"/>
      <c r="S47" s="87"/>
      <c r="T47" s="87" t="s">
        <v>75</v>
      </c>
      <c r="U47" s="113"/>
      <c r="V47" s="162"/>
      <c r="W47" s="163"/>
      <c r="X47" s="8"/>
      <c r="Y47" s="118" t="s">
        <v>66</v>
      </c>
      <c r="Z47" s="118"/>
      <c r="AA47" s="118"/>
      <c r="AB47" s="87" t="str">
        <f>工事店入力フォーム!AE42&amp;""</f>
        <v/>
      </c>
      <c r="AC47" s="87"/>
      <c r="AD47" s="87"/>
      <c r="AE47" s="61" t="s">
        <v>74</v>
      </c>
      <c r="AF47" s="87" t="str">
        <f>工事店入力フォーム!AH42&amp;""</f>
        <v/>
      </c>
      <c r="AG47" s="87"/>
      <c r="AH47" s="87"/>
      <c r="AI47" s="87" t="s">
        <v>75</v>
      </c>
      <c r="AJ47" s="95"/>
    </row>
    <row r="48" spans="1:38" ht="21" customHeight="1" x14ac:dyDescent="0.15">
      <c r="A48" s="130"/>
      <c r="B48" s="87"/>
      <c r="C48" s="87"/>
      <c r="D48" s="87"/>
      <c r="E48" s="87"/>
      <c r="F48" s="87"/>
      <c r="G48" s="87"/>
      <c r="H48" s="156"/>
      <c r="I48" s="61"/>
      <c r="J48" s="118" t="s">
        <v>67</v>
      </c>
      <c r="K48" s="118"/>
      <c r="L48" s="118"/>
      <c r="M48" s="87" t="str">
        <f>工事店入力フォーム!L43&amp;""</f>
        <v/>
      </c>
      <c r="N48" s="87"/>
      <c r="O48" s="87"/>
      <c r="P48" s="61" t="s">
        <v>74</v>
      </c>
      <c r="Q48" s="87" t="str">
        <f>工事店入力フォーム!O43:O43&amp;""</f>
        <v/>
      </c>
      <c r="R48" s="87"/>
      <c r="S48" s="87"/>
      <c r="T48" s="87" t="s">
        <v>75</v>
      </c>
      <c r="U48" s="113"/>
      <c r="V48" s="162"/>
      <c r="W48" s="163"/>
      <c r="X48" s="8"/>
      <c r="Y48" s="118" t="s">
        <v>67</v>
      </c>
      <c r="Z48" s="118"/>
      <c r="AA48" s="118"/>
      <c r="AB48" s="87" t="str">
        <f>工事店入力フォーム!AE43&amp;""</f>
        <v/>
      </c>
      <c r="AC48" s="87"/>
      <c r="AD48" s="87"/>
      <c r="AE48" s="61" t="s">
        <v>74</v>
      </c>
      <c r="AF48" s="87" t="str">
        <f>工事店入力フォーム!AH43&amp;""</f>
        <v/>
      </c>
      <c r="AG48" s="87"/>
      <c r="AH48" s="87"/>
      <c r="AI48" s="87" t="s">
        <v>75</v>
      </c>
      <c r="AJ48" s="95"/>
    </row>
    <row r="49" spans="1:36" ht="21" customHeight="1" x14ac:dyDescent="0.15">
      <c r="A49" s="129"/>
      <c r="B49" s="90"/>
      <c r="C49" s="90"/>
      <c r="D49" s="90"/>
      <c r="E49" s="90"/>
      <c r="F49" s="90"/>
      <c r="G49" s="90"/>
      <c r="H49" s="157"/>
      <c r="I49" s="62"/>
      <c r="J49" s="119" t="s">
        <v>73</v>
      </c>
      <c r="K49" s="119"/>
      <c r="L49" s="119"/>
      <c r="M49" s="90" t="str">
        <f>工事店入力フォーム!L44&amp;""</f>
        <v>0</v>
      </c>
      <c r="N49" s="90"/>
      <c r="O49" s="90"/>
      <c r="P49" s="62" t="s">
        <v>74</v>
      </c>
      <c r="Q49" s="90"/>
      <c r="R49" s="90"/>
      <c r="S49" s="90"/>
      <c r="T49" s="90" t="s">
        <v>75</v>
      </c>
      <c r="U49" s="115"/>
      <c r="V49" s="164"/>
      <c r="W49" s="165"/>
      <c r="X49" s="9"/>
      <c r="Y49" s="119"/>
      <c r="Z49" s="119"/>
      <c r="AA49" s="119"/>
      <c r="AB49" s="90"/>
      <c r="AC49" s="90"/>
      <c r="AD49" s="90"/>
      <c r="AE49" s="62"/>
      <c r="AF49" s="90"/>
      <c r="AG49" s="90"/>
      <c r="AH49" s="90"/>
      <c r="AI49" s="90"/>
      <c r="AJ49" s="91"/>
    </row>
    <row r="50" spans="1:36" ht="21" customHeight="1" x14ac:dyDescent="0.15">
      <c r="A50" s="84" t="s">
        <v>38</v>
      </c>
      <c r="B50" s="85"/>
      <c r="C50" s="85"/>
      <c r="D50" s="85"/>
      <c r="E50" s="85"/>
      <c r="F50" s="85"/>
      <c r="G50" s="85"/>
      <c r="H50" s="101"/>
      <c r="I50" s="85" t="str">
        <f>工事店入力フォーム!J48&amp;""</f>
        <v/>
      </c>
      <c r="J50" s="85"/>
      <c r="K50" s="85"/>
      <c r="L50" s="85"/>
      <c r="M50" s="85"/>
      <c r="N50" s="85"/>
      <c r="O50" s="94" t="s">
        <v>77</v>
      </c>
      <c r="P50" s="94"/>
      <c r="Q50" s="94"/>
      <c r="R50" s="94"/>
      <c r="S50" s="94"/>
      <c r="T50" s="94"/>
      <c r="U50" s="94"/>
      <c r="V50" s="94"/>
      <c r="W50" s="117" t="str">
        <f>工事店入力フォーム!J49&amp;""</f>
        <v/>
      </c>
      <c r="X50" s="85"/>
      <c r="Y50" s="85"/>
      <c r="Z50" s="85"/>
      <c r="AA50" s="85"/>
      <c r="AB50" s="85"/>
      <c r="AC50" s="94" t="s">
        <v>78</v>
      </c>
      <c r="AD50" s="94"/>
      <c r="AE50" s="94"/>
      <c r="AF50" s="94"/>
      <c r="AG50" s="94"/>
      <c r="AH50" s="94"/>
      <c r="AI50" s="94"/>
      <c r="AJ50" s="96"/>
    </row>
    <row r="51" spans="1:36" ht="21" customHeight="1" x14ac:dyDescent="0.15">
      <c r="A51" s="84" t="s">
        <v>39</v>
      </c>
      <c r="B51" s="85"/>
      <c r="C51" s="85"/>
      <c r="D51" s="85"/>
      <c r="E51" s="85"/>
      <c r="F51" s="85"/>
      <c r="G51" s="85"/>
      <c r="H51" s="101"/>
      <c r="I51" s="85" t="s">
        <v>79</v>
      </c>
      <c r="J51" s="85"/>
      <c r="K51" s="85"/>
      <c r="L51" s="85"/>
      <c r="M51" s="85"/>
      <c r="N51" s="85"/>
      <c r="O51" s="85"/>
      <c r="P51" s="85"/>
      <c r="Q51" s="85"/>
      <c r="R51" s="85"/>
      <c r="S51" s="85" t="str">
        <f>工事店入力フォーム!Q46&amp;""</f>
        <v/>
      </c>
      <c r="T51" s="85"/>
      <c r="U51" s="85"/>
      <c r="V51" s="85"/>
      <c r="W51" s="85"/>
      <c r="X51" s="59" t="s">
        <v>80</v>
      </c>
      <c r="Y51" s="85"/>
      <c r="Z51" s="85"/>
      <c r="AA51" s="85"/>
      <c r="AB51" s="85"/>
      <c r="AC51" s="85"/>
      <c r="AD51" s="85"/>
      <c r="AE51" s="85"/>
      <c r="AF51" s="85"/>
      <c r="AG51" s="85"/>
      <c r="AH51" s="85"/>
      <c r="AI51" s="85"/>
      <c r="AJ51" s="116"/>
    </row>
    <row r="52" spans="1:36" ht="21" customHeight="1" x14ac:dyDescent="0.15">
      <c r="A52" s="102" t="s">
        <v>127</v>
      </c>
      <c r="B52" s="103"/>
      <c r="C52" s="103"/>
      <c r="D52" s="103"/>
      <c r="E52" s="103"/>
      <c r="F52" s="103"/>
      <c r="G52" s="103"/>
      <c r="H52" s="103"/>
      <c r="I52" s="107" t="str">
        <f>IF(工事店入力フォーム!M51="無","■","□")</f>
        <v>□</v>
      </c>
      <c r="J52" s="108"/>
      <c r="K52" s="110" t="s">
        <v>81</v>
      </c>
      <c r="L52" s="110"/>
      <c r="M52" s="111"/>
      <c r="N52" s="87" t="str">
        <f>IF(工事店入力フォーム!Z51=LIST!C22,"■","□")</f>
        <v>□</v>
      </c>
      <c r="O52" s="87"/>
      <c r="P52" s="86" t="s">
        <v>87</v>
      </c>
      <c r="Q52" s="86"/>
      <c r="R52" s="86"/>
      <c r="S52" s="88" t="s">
        <v>88</v>
      </c>
      <c r="T52" s="88"/>
      <c r="U52" s="88"/>
      <c r="V52" s="88"/>
      <c r="W52" s="88"/>
      <c r="X52" s="87" t="str">
        <f>IF(N52="■",工事店入力フォーム!Z52,"")</f>
        <v/>
      </c>
      <c r="Y52" s="87"/>
      <c r="Z52" s="87"/>
      <c r="AA52" s="87"/>
      <c r="AB52" s="86" t="s">
        <v>89</v>
      </c>
      <c r="AC52" s="86"/>
      <c r="AD52" s="86"/>
      <c r="AE52" s="87"/>
      <c r="AF52" s="87"/>
      <c r="AG52" s="87"/>
      <c r="AH52" s="87"/>
      <c r="AI52" s="87"/>
      <c r="AJ52" s="95"/>
    </row>
    <row r="53" spans="1:36" ht="21" customHeight="1" x14ac:dyDescent="0.15">
      <c r="A53" s="104"/>
      <c r="B53" s="103"/>
      <c r="C53" s="103"/>
      <c r="D53" s="103"/>
      <c r="E53" s="103"/>
      <c r="F53" s="103"/>
      <c r="G53" s="103"/>
      <c r="H53" s="103"/>
      <c r="I53" s="109" t="str">
        <f>IF(工事店入力フォーム!M51="有","■","□")</f>
        <v>□</v>
      </c>
      <c r="J53" s="87"/>
      <c r="K53" s="86" t="s">
        <v>82</v>
      </c>
      <c r="L53" s="86"/>
      <c r="M53" s="112"/>
      <c r="N53" s="87" t="str">
        <f>IF(工事店入力フォーム!Z51=LIST!C23,"■","□")</f>
        <v>□</v>
      </c>
      <c r="O53" s="87"/>
      <c r="P53" s="86" t="s">
        <v>83</v>
      </c>
      <c r="Q53" s="86"/>
      <c r="R53" s="86"/>
      <c r="S53" s="86"/>
      <c r="T53" s="86"/>
      <c r="U53" s="86"/>
      <c r="V53" s="86"/>
      <c r="W53" s="86"/>
      <c r="X53" s="86"/>
      <c r="Y53" s="87" t="s">
        <v>84</v>
      </c>
      <c r="Z53" s="87"/>
      <c r="AA53" s="87"/>
      <c r="AB53" s="87"/>
      <c r="AC53" s="87"/>
      <c r="AD53" s="2" t="s">
        <v>59</v>
      </c>
      <c r="AE53" s="87" t="s">
        <v>85</v>
      </c>
      <c r="AF53" s="87"/>
      <c r="AG53" s="87"/>
      <c r="AH53" s="87"/>
      <c r="AI53" s="87"/>
      <c r="AJ53" s="95"/>
    </row>
    <row r="54" spans="1:36" ht="21" customHeight="1" x14ac:dyDescent="0.15">
      <c r="A54" s="104"/>
      <c r="B54" s="103"/>
      <c r="C54" s="103"/>
      <c r="D54" s="103"/>
      <c r="E54" s="103"/>
      <c r="F54" s="103"/>
      <c r="G54" s="103"/>
      <c r="H54" s="103"/>
      <c r="I54" s="109"/>
      <c r="J54" s="87"/>
      <c r="K54" s="87"/>
      <c r="L54" s="87"/>
      <c r="M54" s="113"/>
      <c r="N54" s="87"/>
      <c r="O54" s="87"/>
      <c r="P54" s="88" t="s">
        <v>86</v>
      </c>
      <c r="Q54" s="88"/>
      <c r="R54" s="88"/>
      <c r="S54" s="88"/>
      <c r="T54" s="88"/>
      <c r="U54" s="88"/>
      <c r="V54" s="88"/>
      <c r="W54" s="88"/>
      <c r="X54" s="87" t="str">
        <f>IF(N53="■",工事店入力フォーム!Z52,"")</f>
        <v/>
      </c>
      <c r="Y54" s="87"/>
      <c r="Z54" s="87"/>
      <c r="AA54" s="87"/>
      <c r="AB54" s="86" t="s">
        <v>89</v>
      </c>
      <c r="AC54" s="86"/>
      <c r="AD54" s="86"/>
      <c r="AE54" s="87"/>
      <c r="AF54" s="87"/>
      <c r="AG54" s="87"/>
      <c r="AH54" s="87"/>
      <c r="AI54" s="87"/>
      <c r="AJ54" s="95"/>
    </row>
    <row r="55" spans="1:36" ht="21" customHeight="1" x14ac:dyDescent="0.15">
      <c r="A55" s="104"/>
      <c r="B55" s="103"/>
      <c r="C55" s="103"/>
      <c r="D55" s="103"/>
      <c r="E55" s="103"/>
      <c r="F55" s="103"/>
      <c r="G55" s="103"/>
      <c r="H55" s="103"/>
      <c r="I55" s="109"/>
      <c r="J55" s="87"/>
      <c r="K55" s="87"/>
      <c r="L55" s="87"/>
      <c r="M55" s="113"/>
      <c r="N55" s="87" t="str">
        <f>IF(工事店入力フォーム!Z51=LIST!C24,"■","□")</f>
        <v>□</v>
      </c>
      <c r="O55" s="87"/>
      <c r="P55" s="87" t="s">
        <v>67</v>
      </c>
      <c r="Q55" s="87"/>
      <c r="R55" s="87"/>
      <c r="S55" s="88" t="s">
        <v>90</v>
      </c>
      <c r="T55" s="88"/>
      <c r="U55" s="88"/>
      <c r="V55" s="88"/>
      <c r="W55" s="88"/>
      <c r="X55" s="89" t="str">
        <f>工事店入力フォーム!AH52&amp;""</f>
        <v/>
      </c>
      <c r="Y55" s="89"/>
      <c r="Z55" s="89"/>
      <c r="AA55" s="89"/>
      <c r="AB55" s="89"/>
      <c r="AC55" s="86" t="s">
        <v>61</v>
      </c>
      <c r="AD55" s="86"/>
      <c r="AE55" s="87"/>
      <c r="AF55" s="87"/>
      <c r="AG55" s="87"/>
      <c r="AH55" s="87"/>
      <c r="AI55" s="87"/>
      <c r="AJ55" s="95"/>
    </row>
    <row r="56" spans="1:36" ht="21" customHeight="1" x14ac:dyDescent="0.15">
      <c r="A56" s="104"/>
      <c r="B56" s="103"/>
      <c r="C56" s="103"/>
      <c r="D56" s="103"/>
      <c r="E56" s="103"/>
      <c r="F56" s="103"/>
      <c r="G56" s="103"/>
      <c r="H56" s="103"/>
      <c r="I56" s="109"/>
      <c r="J56" s="87"/>
      <c r="K56" s="87"/>
      <c r="L56" s="87"/>
      <c r="M56" s="113"/>
      <c r="N56" s="87"/>
      <c r="O56" s="87"/>
      <c r="P56" s="88" t="s">
        <v>86</v>
      </c>
      <c r="Q56" s="88"/>
      <c r="R56" s="88"/>
      <c r="S56" s="88"/>
      <c r="T56" s="88"/>
      <c r="U56" s="88"/>
      <c r="V56" s="88"/>
      <c r="W56" s="88"/>
      <c r="X56" s="87" t="str">
        <f>IF(N55="■",工事店入力フォーム!Z52,"")</f>
        <v/>
      </c>
      <c r="Y56" s="87"/>
      <c r="Z56" s="87"/>
      <c r="AA56" s="87"/>
      <c r="AB56" s="86" t="s">
        <v>89</v>
      </c>
      <c r="AC56" s="86"/>
      <c r="AD56" s="86"/>
      <c r="AE56" s="87"/>
      <c r="AF56" s="87"/>
      <c r="AG56" s="87"/>
      <c r="AH56" s="87"/>
      <c r="AI56" s="87"/>
      <c r="AJ56" s="95"/>
    </row>
    <row r="57" spans="1:36" ht="21" customHeight="1" x14ac:dyDescent="0.15">
      <c r="A57" s="105"/>
      <c r="B57" s="106"/>
      <c r="C57" s="106"/>
      <c r="D57" s="106"/>
      <c r="E57" s="106"/>
      <c r="F57" s="106"/>
      <c r="G57" s="106"/>
      <c r="H57" s="106"/>
      <c r="I57" s="114"/>
      <c r="J57" s="90"/>
      <c r="K57" s="90"/>
      <c r="L57" s="90"/>
      <c r="M57" s="115"/>
      <c r="N57" s="90"/>
      <c r="O57" s="90"/>
      <c r="P57" s="90"/>
      <c r="Q57" s="90"/>
      <c r="R57" s="90"/>
      <c r="S57" s="90"/>
      <c r="T57" s="90"/>
      <c r="U57" s="90"/>
      <c r="V57" s="90"/>
      <c r="W57" s="90"/>
      <c r="X57" s="90"/>
      <c r="Y57" s="90"/>
      <c r="Z57" s="90"/>
      <c r="AA57" s="90"/>
      <c r="AB57" s="90"/>
      <c r="AC57" s="90"/>
      <c r="AD57" s="90"/>
      <c r="AE57" s="90"/>
      <c r="AF57" s="90"/>
      <c r="AG57" s="90"/>
      <c r="AH57" s="90"/>
      <c r="AI57" s="90"/>
      <c r="AJ57" s="91"/>
    </row>
    <row r="58" spans="1:36" ht="21" customHeight="1" x14ac:dyDescent="0.15">
      <c r="A58" s="84" t="s">
        <v>128</v>
      </c>
      <c r="B58" s="85"/>
      <c r="C58" s="85"/>
      <c r="D58" s="85"/>
      <c r="E58" s="85"/>
      <c r="F58" s="85"/>
      <c r="G58" s="85"/>
      <c r="H58" s="85"/>
      <c r="I58" s="92" t="s">
        <v>91</v>
      </c>
      <c r="J58" s="85"/>
      <c r="K58" s="85"/>
      <c r="L58" s="85">
        <f>工事店入力フォーム!L55</f>
        <v>0</v>
      </c>
      <c r="M58" s="85"/>
      <c r="N58" s="85"/>
      <c r="O58" s="85"/>
      <c r="P58" s="85" t="s">
        <v>92</v>
      </c>
      <c r="Q58" s="85"/>
      <c r="R58" s="93" t="s">
        <v>93</v>
      </c>
      <c r="S58" s="85"/>
      <c r="T58" s="85"/>
      <c r="U58" s="85">
        <f>工事店入力フォーム!S55</f>
        <v>0</v>
      </c>
      <c r="V58" s="85"/>
      <c r="W58" s="85"/>
      <c r="X58" s="85"/>
      <c r="Y58" s="97"/>
      <c r="Z58" s="85" t="str">
        <f>IF(工事店入力フォーム!AB55=LIST!C32,"■","□")</f>
        <v>□</v>
      </c>
      <c r="AA58" s="85"/>
      <c r="AB58" s="94" t="s">
        <v>94</v>
      </c>
      <c r="AC58" s="94"/>
      <c r="AD58" s="94"/>
      <c r="AE58" s="94"/>
      <c r="AF58" s="85" t="str">
        <f>IF(工事店入力フォーム!AB55=LIST!C33,"■","□")</f>
        <v>□</v>
      </c>
      <c r="AG58" s="85"/>
      <c r="AH58" s="94" t="s">
        <v>96</v>
      </c>
      <c r="AI58" s="94"/>
      <c r="AJ58" s="96"/>
    </row>
    <row r="59" spans="1:36" ht="21" customHeight="1" x14ac:dyDescent="0.15">
      <c r="A59" s="84" t="s">
        <v>129</v>
      </c>
      <c r="B59" s="85"/>
      <c r="C59" s="85"/>
      <c r="D59" s="85"/>
      <c r="E59" s="85"/>
      <c r="F59" s="85"/>
      <c r="G59" s="85"/>
      <c r="H59" s="85"/>
      <c r="I59" s="92" t="s">
        <v>91</v>
      </c>
      <c r="J59" s="85"/>
      <c r="K59" s="85"/>
      <c r="L59" s="85">
        <f>工事店入力フォーム!L57</f>
        <v>0</v>
      </c>
      <c r="M59" s="85"/>
      <c r="N59" s="85"/>
      <c r="O59" s="85"/>
      <c r="P59" s="85" t="s">
        <v>92</v>
      </c>
      <c r="Q59" s="85"/>
      <c r="R59" s="93" t="s">
        <v>93</v>
      </c>
      <c r="S59" s="85"/>
      <c r="T59" s="85"/>
      <c r="U59" s="85">
        <f>工事店入力フォーム!S57</f>
        <v>0</v>
      </c>
      <c r="V59" s="85"/>
      <c r="W59" s="85"/>
      <c r="X59" s="85"/>
      <c r="Y59" s="97"/>
      <c r="Z59" s="85" t="str">
        <f>IF(工事店入力フォーム!AB57=LIST!C35,"■","□")</f>
        <v>□</v>
      </c>
      <c r="AA59" s="85"/>
      <c r="AB59" s="94" t="s">
        <v>98</v>
      </c>
      <c r="AC59" s="94"/>
      <c r="AD59" s="94"/>
      <c r="AE59" s="94"/>
      <c r="AF59" s="85" t="str">
        <f>IF(工事店入力フォーム!AB57=LIST!C36,"■","□")</f>
        <v>□</v>
      </c>
      <c r="AG59" s="85"/>
      <c r="AH59" s="94" t="s">
        <v>100</v>
      </c>
      <c r="AI59" s="94"/>
      <c r="AJ59" s="96"/>
    </row>
    <row r="60" spans="1:36" ht="21" customHeight="1" x14ac:dyDescent="0.15">
      <c r="A60" s="84" t="s">
        <v>40</v>
      </c>
      <c r="B60" s="85"/>
      <c r="C60" s="85"/>
      <c r="D60" s="85"/>
      <c r="E60" s="85"/>
      <c r="F60" s="85"/>
      <c r="G60" s="85"/>
      <c r="H60" s="85"/>
      <c r="I60" s="92" t="s">
        <v>91</v>
      </c>
      <c r="J60" s="85"/>
      <c r="K60" s="85"/>
      <c r="L60" s="85">
        <f>工事店入力フォーム!N59</f>
        <v>0</v>
      </c>
      <c r="M60" s="85"/>
      <c r="N60" s="85"/>
      <c r="O60" s="85"/>
      <c r="P60" s="85" t="s">
        <v>92</v>
      </c>
      <c r="Q60" s="85"/>
      <c r="R60" s="98" t="s">
        <v>126</v>
      </c>
      <c r="S60" s="99"/>
      <c r="T60" s="99"/>
      <c r="U60" s="99"/>
      <c r="V60" s="99"/>
      <c r="W60" s="99"/>
      <c r="X60" s="99"/>
      <c r="Y60" s="100"/>
      <c r="Z60" s="85" t="str">
        <f>IF(工事店入力フォーム!AA59="有","■","□")</f>
        <v>□</v>
      </c>
      <c r="AA60" s="85"/>
      <c r="AB60" s="94" t="s">
        <v>99</v>
      </c>
      <c r="AC60" s="94"/>
      <c r="AD60" s="94"/>
      <c r="AE60" s="94"/>
      <c r="AF60" s="85" t="str">
        <f>IF(工事店入力フォーム!AA59="無","■","□")</f>
        <v>□</v>
      </c>
      <c r="AG60" s="85"/>
      <c r="AH60" s="94" t="s">
        <v>95</v>
      </c>
      <c r="AI60" s="94"/>
      <c r="AJ60" s="96"/>
    </row>
    <row r="61" spans="1:36" ht="21" customHeight="1" x14ac:dyDescent="0.15">
      <c r="A61" s="84" t="s">
        <v>41</v>
      </c>
      <c r="B61" s="85"/>
      <c r="C61" s="85"/>
      <c r="D61" s="85"/>
      <c r="E61" s="85"/>
      <c r="F61" s="85"/>
      <c r="G61" s="85"/>
      <c r="H61" s="85"/>
      <c r="I61" s="92" t="str">
        <f>IF(工事店入力フォーム!M61="有","■","□")</f>
        <v>□</v>
      </c>
      <c r="J61" s="85"/>
      <c r="K61" s="94" t="s">
        <v>97</v>
      </c>
      <c r="L61" s="94"/>
      <c r="M61" s="94"/>
      <c r="N61" s="85" t="str">
        <f>IF(工事店入力フォーム!M61="無","■","□")</f>
        <v>□</v>
      </c>
      <c r="O61" s="85"/>
      <c r="P61" s="94" t="s">
        <v>95</v>
      </c>
      <c r="Q61" s="94"/>
      <c r="R61" s="94"/>
      <c r="S61" s="59"/>
      <c r="T61" s="59"/>
      <c r="U61" s="59"/>
      <c r="V61" s="59"/>
      <c r="W61" s="59"/>
      <c r="X61" s="59"/>
      <c r="Y61" s="59"/>
      <c r="Z61" s="59"/>
      <c r="AA61" s="59"/>
      <c r="AB61" s="59"/>
      <c r="AC61" s="59"/>
      <c r="AD61" s="59"/>
      <c r="AE61" s="59"/>
      <c r="AF61" s="59"/>
      <c r="AG61" s="59"/>
      <c r="AH61" s="59"/>
      <c r="AI61" s="58"/>
      <c r="AJ61" s="67"/>
    </row>
    <row r="62" spans="1:36" ht="21" customHeight="1" x14ac:dyDescent="0.15">
      <c r="A62" s="131" t="s">
        <v>42</v>
      </c>
      <c r="B62" s="127"/>
      <c r="C62" s="127"/>
      <c r="D62" s="127"/>
      <c r="E62" s="127"/>
      <c r="F62" s="127"/>
      <c r="G62" s="127"/>
      <c r="H62" s="127"/>
      <c r="I62" s="166" t="str">
        <f>IF(工事店入力フォーム!M63=LIST!C38,"■","□")</f>
        <v>□</v>
      </c>
      <c r="J62" s="127"/>
      <c r="K62" s="167" t="s">
        <v>101</v>
      </c>
      <c r="L62" s="167"/>
      <c r="M62" s="167"/>
      <c r="N62" s="167"/>
      <c r="O62" s="167"/>
      <c r="P62" s="127" t="str">
        <f>IF(工事店入力フォーム!M63=LIST!C39,"■","□")</f>
        <v>□</v>
      </c>
      <c r="Q62" s="127"/>
      <c r="R62" s="167" t="s">
        <v>102</v>
      </c>
      <c r="S62" s="167"/>
      <c r="T62" s="167"/>
      <c r="U62" s="167"/>
      <c r="V62" s="167"/>
      <c r="W62" s="127" t="str">
        <f>IF(工事店入力フォーム!M63=LIST!C40,"■","□")</f>
        <v>□</v>
      </c>
      <c r="X62" s="127"/>
      <c r="Y62" s="167" t="s">
        <v>103</v>
      </c>
      <c r="Z62" s="167"/>
      <c r="AA62" s="167"/>
      <c r="AB62" s="167"/>
      <c r="AC62" s="167"/>
      <c r="AD62" s="127" t="str">
        <f>IF(工事店入力フォーム!M63=LIST!C41,"■","□")</f>
        <v>□</v>
      </c>
      <c r="AE62" s="127"/>
      <c r="AF62" s="167" t="s">
        <v>104</v>
      </c>
      <c r="AG62" s="167"/>
      <c r="AH62" s="167"/>
      <c r="AI62" s="167"/>
      <c r="AJ62" s="168"/>
    </row>
    <row r="63" spans="1:36" ht="7.5" customHeight="1" x14ac:dyDescent="0.15">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row>
    <row r="64" spans="1:36" ht="21" customHeight="1" x14ac:dyDescent="0.15">
      <c r="A64" s="184" t="s">
        <v>43</v>
      </c>
      <c r="B64" s="185"/>
      <c r="C64" s="174" t="s">
        <v>125</v>
      </c>
      <c r="D64" s="175"/>
      <c r="E64" s="175"/>
      <c r="F64" s="175"/>
      <c r="G64" s="175"/>
      <c r="H64" s="176"/>
      <c r="I64" s="169" t="s">
        <v>105</v>
      </c>
      <c r="J64" s="108"/>
      <c r="K64" s="108"/>
      <c r="L64" s="108"/>
      <c r="M64" s="108"/>
      <c r="N64" s="120"/>
      <c r="O64" s="108" t="str">
        <f>職員入力欄!N10&amp;""</f>
        <v/>
      </c>
      <c r="P64" s="108"/>
      <c r="Q64" s="108"/>
      <c r="R64" s="108"/>
      <c r="S64" s="108"/>
      <c r="T64" s="108"/>
      <c r="U64" s="108"/>
      <c r="V64" s="108"/>
      <c r="W64" s="108"/>
      <c r="X64" s="108"/>
      <c r="Y64" s="108"/>
      <c r="Z64" s="108"/>
      <c r="AA64" s="108"/>
      <c r="AB64" s="108"/>
      <c r="AC64" s="108"/>
      <c r="AD64" s="108"/>
      <c r="AE64" s="108"/>
      <c r="AF64" s="108"/>
      <c r="AG64" s="108"/>
      <c r="AH64" s="108"/>
      <c r="AI64" s="108"/>
      <c r="AJ64" s="120"/>
    </row>
    <row r="65" spans="1:36" ht="21" customHeight="1" x14ac:dyDescent="0.15">
      <c r="A65" s="186"/>
      <c r="B65" s="187"/>
      <c r="C65" s="177"/>
      <c r="D65" s="82"/>
      <c r="E65" s="82"/>
      <c r="F65" s="82"/>
      <c r="G65" s="82"/>
      <c r="H65" s="178"/>
      <c r="I65" s="170" t="s">
        <v>106</v>
      </c>
      <c r="J65" s="171"/>
      <c r="K65" s="171"/>
      <c r="L65" s="171"/>
      <c r="M65" s="171"/>
      <c r="N65" s="172"/>
      <c r="O65" s="170" t="str">
        <f>職員入力欄!N11&amp;""</f>
        <v/>
      </c>
      <c r="P65" s="171"/>
      <c r="Q65" s="171"/>
      <c r="R65" s="171"/>
      <c r="S65" s="171"/>
      <c r="T65" s="171"/>
      <c r="U65" s="171"/>
      <c r="V65" s="171"/>
      <c r="W65" s="171"/>
      <c r="X65" s="171"/>
      <c r="Y65" s="171"/>
      <c r="Z65" s="171"/>
      <c r="AA65" s="171"/>
      <c r="AB65" s="171"/>
      <c r="AC65" s="171"/>
      <c r="AD65" s="171"/>
      <c r="AE65" s="171"/>
      <c r="AF65" s="171"/>
      <c r="AG65" s="171"/>
      <c r="AH65" s="171"/>
      <c r="AI65" s="171"/>
      <c r="AJ65" s="172"/>
    </row>
    <row r="66" spans="1:36" ht="21" customHeight="1" x14ac:dyDescent="0.15">
      <c r="A66" s="186"/>
      <c r="B66" s="187"/>
      <c r="C66" s="177"/>
      <c r="D66" s="82"/>
      <c r="E66" s="82"/>
      <c r="F66" s="82"/>
      <c r="G66" s="82"/>
      <c r="H66" s="178"/>
      <c r="I66" s="173" t="s">
        <v>107</v>
      </c>
      <c r="J66" s="87"/>
      <c r="K66" s="87"/>
      <c r="L66" s="87"/>
      <c r="M66" s="87"/>
      <c r="N66" s="113"/>
      <c r="O66" s="193" t="s">
        <v>110</v>
      </c>
      <c r="P66" s="193"/>
      <c r="Q66" s="193"/>
      <c r="R66" s="193"/>
      <c r="S66" s="193"/>
      <c r="T66" s="193"/>
      <c r="U66" s="193"/>
      <c r="V66" s="4"/>
      <c r="W66" s="193"/>
      <c r="X66" s="193"/>
      <c r="Y66" s="193" t="str">
        <f>職員入力欄!N12&amp;""</f>
        <v/>
      </c>
      <c r="Z66" s="193"/>
      <c r="AA66" s="193"/>
      <c r="AB66" s="193"/>
      <c r="AC66" s="193"/>
      <c r="AD66" s="4" t="s">
        <v>117</v>
      </c>
      <c r="AE66" s="193"/>
      <c r="AF66" s="193"/>
      <c r="AG66" s="193"/>
      <c r="AH66" s="193"/>
      <c r="AI66" s="193"/>
      <c r="AJ66" s="194"/>
    </row>
    <row r="67" spans="1:36" ht="21" customHeight="1" x14ac:dyDescent="0.15">
      <c r="A67" s="186"/>
      <c r="B67" s="187"/>
      <c r="C67" s="177"/>
      <c r="D67" s="82"/>
      <c r="E67" s="82"/>
      <c r="F67" s="82"/>
      <c r="G67" s="82"/>
      <c r="H67" s="178"/>
      <c r="I67" s="173"/>
      <c r="J67" s="87"/>
      <c r="K67" s="87"/>
      <c r="L67" s="87"/>
      <c r="M67" s="87"/>
      <c r="N67" s="113"/>
      <c r="O67" s="137" t="s">
        <v>111</v>
      </c>
      <c r="P67" s="137"/>
      <c r="Q67" s="137"/>
      <c r="R67" s="137"/>
      <c r="S67" s="137"/>
      <c r="T67" s="137"/>
      <c r="U67" s="137"/>
      <c r="V67" s="5"/>
      <c r="W67" s="137" t="s">
        <v>114</v>
      </c>
      <c r="X67" s="137"/>
      <c r="Y67" s="137" t="str">
        <f>職員入力欄!N13&amp;""</f>
        <v/>
      </c>
      <c r="Z67" s="137"/>
      <c r="AA67" s="137"/>
      <c r="AB67" s="137"/>
      <c r="AC67" s="137"/>
      <c r="AD67" s="5" t="s">
        <v>115</v>
      </c>
      <c r="AE67" s="137"/>
      <c r="AF67" s="137"/>
      <c r="AG67" s="137"/>
      <c r="AH67" s="137"/>
      <c r="AI67" s="137"/>
      <c r="AJ67" s="195"/>
    </row>
    <row r="68" spans="1:36" ht="21" customHeight="1" x14ac:dyDescent="0.15">
      <c r="A68" s="186"/>
      <c r="B68" s="187"/>
      <c r="C68" s="177"/>
      <c r="D68" s="82"/>
      <c r="E68" s="82"/>
      <c r="F68" s="82"/>
      <c r="G68" s="82"/>
      <c r="H68" s="178"/>
      <c r="I68" s="151"/>
      <c r="J68" s="90"/>
      <c r="K68" s="90"/>
      <c r="L68" s="90"/>
      <c r="M68" s="90"/>
      <c r="N68" s="115"/>
      <c r="O68" s="90" t="s">
        <v>107</v>
      </c>
      <c r="P68" s="90"/>
      <c r="Q68" s="90"/>
      <c r="R68" s="90"/>
      <c r="S68" s="90"/>
      <c r="T68" s="90"/>
      <c r="U68" s="90"/>
      <c r="V68" s="62"/>
      <c r="W68" s="90" t="s">
        <v>114</v>
      </c>
      <c r="X68" s="90"/>
      <c r="Y68" s="90" t="str">
        <f>職員入力欄!N14&amp;""</f>
        <v>0</v>
      </c>
      <c r="Z68" s="90"/>
      <c r="AA68" s="90"/>
      <c r="AB68" s="90"/>
      <c r="AC68" s="90"/>
      <c r="AD68" s="62" t="s">
        <v>116</v>
      </c>
      <c r="AE68" s="90"/>
      <c r="AF68" s="90"/>
      <c r="AG68" s="90"/>
      <c r="AH68" s="90"/>
      <c r="AI68" s="90"/>
      <c r="AJ68" s="115"/>
    </row>
    <row r="69" spans="1:36" ht="21" customHeight="1" x14ac:dyDescent="0.15">
      <c r="A69" s="186"/>
      <c r="B69" s="187"/>
      <c r="C69" s="177"/>
      <c r="D69" s="82"/>
      <c r="E69" s="82"/>
      <c r="F69" s="82"/>
      <c r="G69" s="82"/>
      <c r="H69" s="178"/>
      <c r="I69" s="117" t="s">
        <v>108</v>
      </c>
      <c r="J69" s="85"/>
      <c r="K69" s="85"/>
      <c r="L69" s="85"/>
      <c r="M69" s="85"/>
      <c r="N69" s="158"/>
      <c r="O69" s="85" t="s">
        <v>112</v>
      </c>
      <c r="P69" s="85"/>
      <c r="Q69" s="85"/>
      <c r="R69" s="85"/>
      <c r="S69" s="85"/>
      <c r="T69" s="85"/>
      <c r="U69" s="85"/>
      <c r="V69" s="85" t="str">
        <f>職員入力欄!N18&amp;""</f>
        <v/>
      </c>
      <c r="W69" s="85"/>
      <c r="X69" s="85"/>
      <c r="Y69" s="85"/>
      <c r="Z69" s="94" t="s">
        <v>113</v>
      </c>
      <c r="AA69" s="94"/>
      <c r="AB69" s="94"/>
      <c r="AC69" s="94"/>
      <c r="AD69" s="94"/>
      <c r="AE69" s="94"/>
      <c r="AF69" s="85" t="str">
        <f>職員入力欄!N19&amp;""</f>
        <v/>
      </c>
      <c r="AG69" s="85"/>
      <c r="AH69" s="85"/>
      <c r="AI69" s="85"/>
      <c r="AJ69" s="158"/>
    </row>
    <row r="70" spans="1:36" ht="21" customHeight="1" x14ac:dyDescent="0.15">
      <c r="A70" s="186"/>
      <c r="B70" s="187"/>
      <c r="C70" s="177"/>
      <c r="D70" s="82"/>
      <c r="E70" s="82"/>
      <c r="F70" s="82"/>
      <c r="G70" s="82"/>
      <c r="H70" s="178"/>
      <c r="I70" s="117" t="s">
        <v>109</v>
      </c>
      <c r="J70" s="85"/>
      <c r="K70" s="85"/>
      <c r="L70" s="85"/>
      <c r="M70" s="85"/>
      <c r="N70" s="158"/>
      <c r="O70" s="85" t="str">
        <f>IF(職員入力欄!N16&lt;&gt;"",YEAR(職員入力欄!N16),"")</f>
        <v/>
      </c>
      <c r="P70" s="85"/>
      <c r="Q70" s="85"/>
      <c r="R70" s="58" t="s">
        <v>118</v>
      </c>
      <c r="S70" s="85" t="str">
        <f>IF(職員入力欄!N16&lt;&gt;"",MONTH(職員入力欄!N16),"")</f>
        <v/>
      </c>
      <c r="T70" s="85"/>
      <c r="U70" s="58" t="s">
        <v>119</v>
      </c>
      <c r="V70" s="85" t="str">
        <f>IF(職員入力欄!N16&lt;&gt;"",DAY(職員入力欄!N16),"")</f>
        <v/>
      </c>
      <c r="W70" s="85"/>
      <c r="X70" s="58" t="s">
        <v>120</v>
      </c>
      <c r="Y70" s="58" t="s">
        <v>121</v>
      </c>
      <c r="Z70" s="85" t="str">
        <f>IF(職員入力欄!T16&lt;&gt;"",YEAR(職員入力欄!T16),"")</f>
        <v/>
      </c>
      <c r="AA70" s="85"/>
      <c r="AB70" s="85"/>
      <c r="AC70" s="71" t="s">
        <v>118</v>
      </c>
      <c r="AD70" s="181" t="str">
        <f>IF(職員入力欄!T16&lt;&gt;"",MONTH(職員入力欄!T16),"")</f>
        <v/>
      </c>
      <c r="AE70" s="181"/>
      <c r="AF70" s="71" t="s">
        <v>119</v>
      </c>
      <c r="AG70" s="181" t="str">
        <f>IF(職員入力欄!T16&lt;&gt;"",DAY(職員入力欄!T16),"")</f>
        <v/>
      </c>
      <c r="AH70" s="181"/>
      <c r="AI70" s="71" t="s">
        <v>120</v>
      </c>
      <c r="AJ70" s="72"/>
    </row>
    <row r="71" spans="1:36" ht="21" customHeight="1" x14ac:dyDescent="0.15">
      <c r="A71" s="186"/>
      <c r="B71" s="187"/>
      <c r="C71" s="179"/>
      <c r="D71" s="83"/>
      <c r="E71" s="83"/>
      <c r="F71" s="83"/>
      <c r="G71" s="83"/>
      <c r="H71" s="180"/>
      <c r="I71" s="151" t="s">
        <v>122</v>
      </c>
      <c r="J71" s="90"/>
      <c r="K71" s="90"/>
      <c r="L71" s="90"/>
      <c r="M71" s="90"/>
      <c r="N71" s="115"/>
      <c r="O71" s="182" t="str">
        <f>職員入力欄!N21&amp;""</f>
        <v/>
      </c>
      <c r="P71" s="182"/>
      <c r="Q71" s="182"/>
      <c r="R71" s="182"/>
      <c r="S71" s="182"/>
      <c r="T71" s="182"/>
      <c r="U71" s="182"/>
      <c r="V71" s="182"/>
      <c r="W71" s="117" t="s">
        <v>123</v>
      </c>
      <c r="X71" s="85"/>
      <c r="Y71" s="85"/>
      <c r="Z71" s="85"/>
      <c r="AA71" s="85"/>
      <c r="AB71" s="85"/>
      <c r="AC71" s="182" t="str">
        <f>職員入力欄!N22&amp;""</f>
        <v/>
      </c>
      <c r="AD71" s="182"/>
      <c r="AE71" s="182"/>
      <c r="AF71" s="182"/>
      <c r="AG71" s="182"/>
      <c r="AH71" s="182"/>
      <c r="AI71" s="182"/>
      <c r="AJ71" s="183"/>
    </row>
    <row r="72" spans="1:36" ht="63.75" customHeight="1" x14ac:dyDescent="0.15">
      <c r="A72" s="188"/>
      <c r="B72" s="189"/>
      <c r="C72" s="190" t="s">
        <v>124</v>
      </c>
      <c r="D72" s="191"/>
      <c r="E72" s="191"/>
      <c r="F72" s="191"/>
      <c r="G72" s="191"/>
      <c r="H72" s="192"/>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115"/>
    </row>
    <row r="73" spans="1:36" ht="21" customHeight="1"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row>
    <row r="74" spans="1:36" ht="21" customHeight="1"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row>
    <row r="75" spans="1:36" ht="21" customHeight="1"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row>
  </sheetData>
  <sheetProtection algorithmName="SHA-512" hashValue="RbEhGgmEn9fmpJ0/0BzP78TX0jQ3UJYruokmAG2lkj+vqF1Gs8mLYWjGzLp2u6mbRHi2FbLaMKpmr2BJAEm34g==" saltValue="6zuaO+t0N6l7ch1coQsecQ==" spinCount="100000" sheet="1" objects="1" scenarios="1" selectLockedCells="1"/>
  <mergeCells count="271">
    <mergeCell ref="A64:B72"/>
    <mergeCell ref="C72:H72"/>
    <mergeCell ref="I72:AJ72"/>
    <mergeCell ref="O64:AJ64"/>
    <mergeCell ref="O65:AJ65"/>
    <mergeCell ref="O66:U66"/>
    <mergeCell ref="O67:U67"/>
    <mergeCell ref="O68:U68"/>
    <mergeCell ref="O69:U69"/>
    <mergeCell ref="Z69:AE69"/>
    <mergeCell ref="AF69:AJ69"/>
    <mergeCell ref="V69:Y69"/>
    <mergeCell ref="W68:X68"/>
    <mergeCell ref="W67:X67"/>
    <mergeCell ref="Y67:AC67"/>
    <mergeCell ref="Y68:AC68"/>
    <mergeCell ref="Y66:AC66"/>
    <mergeCell ref="W66:X66"/>
    <mergeCell ref="AE66:AJ66"/>
    <mergeCell ref="AE67:AJ67"/>
    <mergeCell ref="AE68:AJ68"/>
    <mergeCell ref="O70:Q70"/>
    <mergeCell ref="S70:T70"/>
    <mergeCell ref="V70:W70"/>
    <mergeCell ref="Y62:AC62"/>
    <mergeCell ref="AD62:AE62"/>
    <mergeCell ref="AF62:AJ62"/>
    <mergeCell ref="I64:N64"/>
    <mergeCell ref="I65:N65"/>
    <mergeCell ref="I66:N68"/>
    <mergeCell ref="I69:N69"/>
    <mergeCell ref="I70:N70"/>
    <mergeCell ref="C64:H71"/>
    <mergeCell ref="I71:N71"/>
    <mergeCell ref="Z70:AB70"/>
    <mergeCell ref="AD70:AE70"/>
    <mergeCell ref="AG70:AH70"/>
    <mergeCell ref="O71:V71"/>
    <mergeCell ref="W71:AB71"/>
    <mergeCell ref="AC71:AJ71"/>
    <mergeCell ref="I61:J61"/>
    <mergeCell ref="K61:M61"/>
    <mergeCell ref="N61:O61"/>
    <mergeCell ref="P61:R61"/>
    <mergeCell ref="I62:J62"/>
    <mergeCell ref="K62:O62"/>
    <mergeCell ref="P62:Q62"/>
    <mergeCell ref="R62:V62"/>
    <mergeCell ref="W62:X62"/>
    <mergeCell ref="AI48:AJ48"/>
    <mergeCell ref="AI49:AJ49"/>
    <mergeCell ref="AD42:AE42"/>
    <mergeCell ref="AD43:AE43"/>
    <mergeCell ref="AF42:AJ42"/>
    <mergeCell ref="AF43:AJ43"/>
    <mergeCell ref="R44:S44"/>
    <mergeCell ref="I58:K58"/>
    <mergeCell ref="L58:O58"/>
    <mergeCell ref="P58:Q58"/>
    <mergeCell ref="R58:T58"/>
    <mergeCell ref="Z58:AA58"/>
    <mergeCell ref="U58:Y58"/>
    <mergeCell ref="AF58:AG58"/>
    <mergeCell ref="AB58:AE58"/>
    <mergeCell ref="AH58:AJ58"/>
    <mergeCell ref="V45:W49"/>
    <mergeCell ref="M46:O46"/>
    <mergeCell ref="M47:O47"/>
    <mergeCell ref="M48:O48"/>
    <mergeCell ref="M49:O49"/>
    <mergeCell ref="Q45:S45"/>
    <mergeCell ref="Q46:S46"/>
    <mergeCell ref="Q47:S47"/>
    <mergeCell ref="I44:J44"/>
    <mergeCell ref="K44:Q44"/>
    <mergeCell ref="T44:U44"/>
    <mergeCell ref="V44:AB44"/>
    <mergeCell ref="A45:H49"/>
    <mergeCell ref="J45:L45"/>
    <mergeCell ref="J46:L46"/>
    <mergeCell ref="I39:J39"/>
    <mergeCell ref="M40:N40"/>
    <mergeCell ref="M41:N41"/>
    <mergeCell ref="M42:N42"/>
    <mergeCell ref="M43:N43"/>
    <mergeCell ref="O40:T40"/>
    <mergeCell ref="Z40:AA40"/>
    <mergeCell ref="AB40:AG40"/>
    <mergeCell ref="I40:L40"/>
    <mergeCell ref="I41:L41"/>
    <mergeCell ref="I42:L43"/>
    <mergeCell ref="X40:Y40"/>
    <mergeCell ref="J47:L47"/>
    <mergeCell ref="J48:L48"/>
    <mergeCell ref="J49:L49"/>
    <mergeCell ref="M45:O45"/>
    <mergeCell ref="U10:AJ10"/>
    <mergeCell ref="U11:AJ11"/>
    <mergeCell ref="U12:AJ12"/>
    <mergeCell ref="R9:T9"/>
    <mergeCell ref="R11:T11"/>
    <mergeCell ref="R13:V13"/>
    <mergeCell ref="W13:AJ13"/>
    <mergeCell ref="A17:AJ17"/>
    <mergeCell ref="A62:H62"/>
    <mergeCell ref="B24:H28"/>
    <mergeCell ref="I29:L29"/>
    <mergeCell ref="I30:L30"/>
    <mergeCell ref="I31:L31"/>
    <mergeCell ref="I32:L32"/>
    <mergeCell ref="M31:AJ31"/>
    <mergeCell ref="M32:AJ32"/>
    <mergeCell ref="AF48:AH48"/>
    <mergeCell ref="AF49:AH49"/>
    <mergeCell ref="AB48:AD48"/>
    <mergeCell ref="AB49:AD49"/>
    <mergeCell ref="A61:H61"/>
    <mergeCell ref="A39:H39"/>
    <mergeCell ref="A40:H43"/>
    <mergeCell ref="A44:H44"/>
    <mergeCell ref="A1:AJ1"/>
    <mergeCell ref="AG2:AJ2"/>
    <mergeCell ref="X2:AF2"/>
    <mergeCell ref="AF3:AI3"/>
    <mergeCell ref="AA3:AD3"/>
    <mergeCell ref="AH4:AI4"/>
    <mergeCell ref="AE4:AF4"/>
    <mergeCell ref="Z4:AC4"/>
    <mergeCell ref="U9:AJ9"/>
    <mergeCell ref="B33:H33"/>
    <mergeCell ref="B34:H37"/>
    <mergeCell ref="I24:AJ24"/>
    <mergeCell ref="I28:AJ28"/>
    <mergeCell ref="I25:L25"/>
    <mergeCell ref="M25:S25"/>
    <mergeCell ref="M26:S26"/>
    <mergeCell ref="T25:U25"/>
    <mergeCell ref="T26:U26"/>
    <mergeCell ref="V26:Y26"/>
    <mergeCell ref="Z26:AA26"/>
    <mergeCell ref="AB26:AE26"/>
    <mergeCell ref="AF26:AG26"/>
    <mergeCell ref="AB25:AC25"/>
    <mergeCell ref="AD25:AG25"/>
    <mergeCell ref="V25:AA25"/>
    <mergeCell ref="I26:L26"/>
    <mergeCell ref="I27:AG27"/>
    <mergeCell ref="AH25:AJ25"/>
    <mergeCell ref="AH26:AJ26"/>
    <mergeCell ref="AH27:AJ27"/>
    <mergeCell ref="M29:AJ29"/>
    <mergeCell ref="M30:AJ30"/>
    <mergeCell ref="I33:K33"/>
    <mergeCell ref="L33:O33"/>
    <mergeCell ref="Q33:R33"/>
    <mergeCell ref="T33:U33"/>
    <mergeCell ref="X33:AA33"/>
    <mergeCell ref="AC33:AD33"/>
    <mergeCell ref="AF33:AG33"/>
    <mergeCell ref="AI33:AJ33"/>
    <mergeCell ref="K39:N39"/>
    <mergeCell ref="O39:P39"/>
    <mergeCell ref="Q39:R39"/>
    <mergeCell ref="T39:AA39"/>
    <mergeCell ref="AB39:AG39"/>
    <mergeCell ref="AH39:AI39"/>
    <mergeCell ref="I34:AJ34"/>
    <mergeCell ref="I35:AJ35"/>
    <mergeCell ref="I36:L36"/>
    <mergeCell ref="M36:AF36"/>
    <mergeCell ref="I37:AJ37"/>
    <mergeCell ref="AG36:AJ36"/>
    <mergeCell ref="AI46:AJ46"/>
    <mergeCell ref="AI47:AJ47"/>
    <mergeCell ref="AI40:AJ40"/>
    <mergeCell ref="V40:W40"/>
    <mergeCell ref="O41:R41"/>
    <mergeCell ref="T41:U41"/>
    <mergeCell ref="V41:AC41"/>
    <mergeCell ref="O42:R42"/>
    <mergeCell ref="O43:R43"/>
    <mergeCell ref="T42:U42"/>
    <mergeCell ref="T43:U43"/>
    <mergeCell ref="V43:AB43"/>
    <mergeCell ref="V42:AB42"/>
    <mergeCell ref="A50:H50"/>
    <mergeCell ref="I50:N50"/>
    <mergeCell ref="O50:V50"/>
    <mergeCell ref="W50:AB50"/>
    <mergeCell ref="AC50:AJ50"/>
    <mergeCell ref="Y45:AA45"/>
    <mergeCell ref="AB45:AD45"/>
    <mergeCell ref="AF45:AH45"/>
    <mergeCell ref="Y46:AA46"/>
    <mergeCell ref="AB46:AD46"/>
    <mergeCell ref="AF46:AH46"/>
    <mergeCell ref="Y47:AA47"/>
    <mergeCell ref="AB47:AD47"/>
    <mergeCell ref="AF47:AH47"/>
    <mergeCell ref="Y48:AA48"/>
    <mergeCell ref="Y49:AA49"/>
    <mergeCell ref="Q48:S48"/>
    <mergeCell ref="Q49:S49"/>
    <mergeCell ref="T45:U45"/>
    <mergeCell ref="T46:U46"/>
    <mergeCell ref="T47:U47"/>
    <mergeCell ref="T48:U48"/>
    <mergeCell ref="T49:U49"/>
    <mergeCell ref="AI45:AJ45"/>
    <mergeCell ref="S52:W52"/>
    <mergeCell ref="P52:R52"/>
    <mergeCell ref="X52:AA52"/>
    <mergeCell ref="AB52:AD52"/>
    <mergeCell ref="AB54:AD54"/>
    <mergeCell ref="X54:AA54"/>
    <mergeCell ref="A51:H51"/>
    <mergeCell ref="I51:R51"/>
    <mergeCell ref="S51:W51"/>
    <mergeCell ref="A52:H57"/>
    <mergeCell ref="I52:J52"/>
    <mergeCell ref="I53:J53"/>
    <mergeCell ref="K52:M52"/>
    <mergeCell ref="K53:M53"/>
    <mergeCell ref="N52:O52"/>
    <mergeCell ref="N53:O53"/>
    <mergeCell ref="N55:O55"/>
    <mergeCell ref="I54:M57"/>
    <mergeCell ref="P53:X53"/>
    <mergeCell ref="P56:W56"/>
    <mergeCell ref="X56:AA56"/>
    <mergeCell ref="Y51:AJ51"/>
    <mergeCell ref="AE52:AJ52"/>
    <mergeCell ref="AB60:AE60"/>
    <mergeCell ref="AE54:AJ54"/>
    <mergeCell ref="AE55:AJ55"/>
    <mergeCell ref="AE56:AJ56"/>
    <mergeCell ref="AC55:AD55"/>
    <mergeCell ref="AE53:AJ53"/>
    <mergeCell ref="Y53:AC53"/>
    <mergeCell ref="P54:W54"/>
    <mergeCell ref="A58:H58"/>
    <mergeCell ref="A59:H59"/>
    <mergeCell ref="N54:O54"/>
    <mergeCell ref="AH59:AJ59"/>
    <mergeCell ref="AH60:AJ60"/>
    <mergeCell ref="U59:Y59"/>
    <mergeCell ref="R60:Y60"/>
    <mergeCell ref="B29:H30"/>
    <mergeCell ref="C31:D32"/>
    <mergeCell ref="E31:F32"/>
    <mergeCell ref="G31:G32"/>
    <mergeCell ref="A60:H60"/>
    <mergeCell ref="AB56:AD56"/>
    <mergeCell ref="P55:R55"/>
    <mergeCell ref="S55:W55"/>
    <mergeCell ref="X55:AB55"/>
    <mergeCell ref="N56:O56"/>
    <mergeCell ref="N57:O57"/>
    <mergeCell ref="P57:AJ57"/>
    <mergeCell ref="I59:K59"/>
    <mergeCell ref="I60:K60"/>
    <mergeCell ref="L59:O59"/>
    <mergeCell ref="L60:O60"/>
    <mergeCell ref="P59:Q59"/>
    <mergeCell ref="P60:Q60"/>
    <mergeCell ref="R59:T59"/>
    <mergeCell ref="Z59:AA59"/>
    <mergeCell ref="Z60:AA60"/>
    <mergeCell ref="AF59:AG59"/>
    <mergeCell ref="AF60:AG60"/>
    <mergeCell ref="AB59:AE59"/>
  </mergeCells>
  <phoneticPr fontId="1"/>
  <printOptions horizontalCentered="1"/>
  <pageMargins left="0.98425196850393704" right="0.98425196850393704" top="0.78740157480314965" bottom="0.78740157480314965" header="0.31496062992125984" footer="0.31496062992125984"/>
  <pageSetup paperSize="9" orientation="portrait"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 id="{2492AD07-5175-4A09-8536-F317E04EA4CB}">
            <xm:f>職員入力欄!$N$8=5</xm:f>
            <x14:dxf>
              <font>
                <strike/>
              </font>
            </x14:dxf>
          </x14:cfRule>
          <xm:sqref>AA3:AD3</xm:sqref>
        </x14:conditionalFormatting>
        <x14:conditionalFormatting xmlns:xm="http://schemas.microsoft.com/office/excel/2006/main">
          <x14:cfRule type="expression" priority="6" id="{0D96A9AE-75DA-4AA3-B852-C25E37EC481A}">
            <xm:f>職員入力欄!$N$8=4</xm:f>
            <x14:dxf>
              <font>
                <strike/>
              </font>
            </x14:dxf>
          </x14:cfRule>
          <xm:sqref>AF3:AI3</xm:sqref>
        </x14:conditionalFormatting>
        <x14:conditionalFormatting xmlns:xm="http://schemas.microsoft.com/office/excel/2006/main">
          <x14:cfRule type="expression" priority="5" id="{5AFE6572-9D4B-494C-844C-9DC5F8DBE8FB}">
            <xm:f>工事店入力フォーム!$Y$34="無"</xm:f>
            <x14:dxf>
              <font>
                <strike/>
              </font>
            </x14:dxf>
          </x14:cfRule>
          <xm:sqref>AD41</xm:sqref>
        </x14:conditionalFormatting>
        <x14:conditionalFormatting xmlns:xm="http://schemas.microsoft.com/office/excel/2006/main">
          <x14:cfRule type="expression" priority="3" id="{EA1BD481-A65D-434B-AE08-AB2D8050740E}">
            <xm:f>工事店入力フォーム!$Y$34="有"</xm:f>
            <x14:dxf>
              <font>
                <strike/>
              </font>
            </x14:dxf>
          </x14:cfRule>
          <xm:sqref>AF41</xm:sqref>
        </x14:conditionalFormatting>
        <x14:conditionalFormatting xmlns:xm="http://schemas.microsoft.com/office/excel/2006/main">
          <x14:cfRule type="expression" priority="2" id="{4A08F074-F3AF-463C-8625-3E4AFF9FE5C9}">
            <xm:f>工事店入力フォーム!$Z$53="ハイブリッド式"</xm:f>
            <x14:dxf>
              <font>
                <strike/>
              </font>
            </x14:dxf>
          </x14:cfRule>
          <xm:sqref>Y53:AC53</xm:sqref>
        </x14:conditionalFormatting>
        <x14:conditionalFormatting xmlns:xm="http://schemas.microsoft.com/office/excel/2006/main">
          <x14:cfRule type="expression" priority="1" id="{77747369-AD56-4B23-A0CC-D4692AAFE40B}">
            <xm:f>工事店入力フォーム!$Z$53="タンクレス式"</xm:f>
            <x14:dxf>
              <font>
                <strike/>
              </font>
            </x14:dxf>
          </x14:cfRule>
          <xm:sqref>AE53:AJ53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P79"/>
  <sheetViews>
    <sheetView showGridLines="0" tabSelected="1" zoomScaleNormal="100" workbookViewId="0">
      <selection activeCell="M6" sqref="M6:Z6"/>
    </sheetView>
  </sheetViews>
  <sheetFormatPr defaultColWidth="3.125" defaultRowHeight="18.75" customHeight="1" x14ac:dyDescent="0.15"/>
  <cols>
    <col min="1" max="23" width="3.125" style="10"/>
    <col min="24" max="24" width="3.125" style="10" customWidth="1"/>
    <col min="25" max="16384" width="3.125" style="10"/>
  </cols>
  <sheetData>
    <row r="1" spans="1:42" ht="18.75" customHeight="1" thickBot="1" x14ac:dyDescent="0.2"/>
    <row r="2" spans="1:42" ht="18.75" customHeight="1" thickBot="1" x14ac:dyDescent="0.2">
      <c r="B2" s="30" t="s">
        <v>198</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8"/>
    </row>
    <row r="3" spans="1:42" ht="18.75" customHeight="1" x14ac:dyDescent="0.15">
      <c r="B3" s="2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4"/>
    </row>
    <row r="4" spans="1:42" ht="18.75" customHeight="1" x14ac:dyDescent="0.15">
      <c r="A4" s="14"/>
      <c r="B4" s="16"/>
      <c r="C4" s="73" t="s">
        <v>155</v>
      </c>
      <c r="D4" s="17" t="s">
        <v>271</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4"/>
    </row>
    <row r="5" spans="1:42" ht="18.75" customHeight="1" thickBot="1" x14ac:dyDescent="0.2">
      <c r="A5" s="14"/>
      <c r="B5" s="16"/>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4"/>
    </row>
    <row r="6" spans="1:42" ht="18.75" customHeight="1" x14ac:dyDescent="0.15">
      <c r="A6" s="14"/>
      <c r="B6" s="16"/>
      <c r="C6" s="225" t="s">
        <v>154</v>
      </c>
      <c r="D6" s="226"/>
      <c r="E6" s="226"/>
      <c r="F6" s="226"/>
      <c r="G6" s="226"/>
      <c r="H6" s="227"/>
      <c r="I6" s="255" t="s">
        <v>11</v>
      </c>
      <c r="J6" s="255"/>
      <c r="K6" s="255"/>
      <c r="L6" s="255"/>
      <c r="M6" s="260"/>
      <c r="N6" s="261"/>
      <c r="O6" s="261"/>
      <c r="P6" s="261"/>
      <c r="Q6" s="261"/>
      <c r="R6" s="261"/>
      <c r="S6" s="261"/>
      <c r="T6" s="261"/>
      <c r="U6" s="261"/>
      <c r="V6" s="261"/>
      <c r="W6" s="261"/>
      <c r="X6" s="261"/>
      <c r="Y6" s="261"/>
      <c r="Z6" s="262"/>
      <c r="AA6" s="17" t="s">
        <v>153</v>
      </c>
      <c r="AB6" s="17"/>
      <c r="AC6" s="17"/>
      <c r="AD6" s="17"/>
      <c r="AE6" s="17"/>
      <c r="AF6" s="17"/>
      <c r="AG6" s="17"/>
      <c r="AH6" s="17"/>
      <c r="AI6" s="17"/>
      <c r="AJ6" s="17"/>
      <c r="AK6" s="17"/>
      <c r="AL6" s="17"/>
      <c r="AM6" s="17"/>
      <c r="AN6" s="17"/>
      <c r="AO6" s="17"/>
      <c r="AP6" s="14"/>
    </row>
    <row r="7" spans="1:42" ht="18.75" customHeight="1" thickBot="1" x14ac:dyDescent="0.2">
      <c r="A7" s="14"/>
      <c r="B7" s="16"/>
      <c r="C7" s="228"/>
      <c r="D7" s="229"/>
      <c r="E7" s="229"/>
      <c r="F7" s="229"/>
      <c r="G7" s="229"/>
      <c r="H7" s="230"/>
      <c r="I7" s="255"/>
      <c r="J7" s="255"/>
      <c r="K7" s="255"/>
      <c r="L7" s="255"/>
      <c r="M7" s="263"/>
      <c r="N7" s="264"/>
      <c r="O7" s="264"/>
      <c r="P7" s="264"/>
      <c r="Q7" s="264"/>
      <c r="R7" s="264"/>
      <c r="S7" s="264"/>
      <c r="T7" s="264"/>
      <c r="U7" s="264"/>
      <c r="V7" s="264"/>
      <c r="W7" s="264"/>
      <c r="X7" s="264"/>
      <c r="Y7" s="264"/>
      <c r="Z7" s="265"/>
      <c r="AA7" s="17" t="s">
        <v>152</v>
      </c>
      <c r="AB7" s="17"/>
      <c r="AC7" s="17"/>
      <c r="AD7" s="17"/>
      <c r="AE7" s="17"/>
      <c r="AF7" s="17"/>
      <c r="AG7" s="17"/>
      <c r="AH7" s="17"/>
      <c r="AI7" s="17"/>
      <c r="AJ7" s="17"/>
      <c r="AK7" s="17"/>
      <c r="AL7" s="17"/>
      <c r="AM7" s="17"/>
      <c r="AN7" s="17"/>
      <c r="AO7" s="17"/>
      <c r="AP7" s="14"/>
    </row>
    <row r="8" spans="1:42" ht="18.75" customHeight="1" x14ac:dyDescent="0.15">
      <c r="A8" s="14"/>
      <c r="B8" s="16"/>
      <c r="C8" s="228"/>
      <c r="D8" s="229"/>
      <c r="E8" s="229"/>
      <c r="F8" s="229"/>
      <c r="G8" s="229"/>
      <c r="H8" s="230"/>
      <c r="I8" s="255" t="s">
        <v>151</v>
      </c>
      <c r="J8" s="255"/>
      <c r="K8" s="255"/>
      <c r="L8" s="255"/>
      <c r="M8" s="294"/>
      <c r="N8" s="295"/>
      <c r="O8" s="295"/>
      <c r="P8" s="295"/>
      <c r="Q8" s="295"/>
      <c r="R8" s="295"/>
      <c r="S8" s="295"/>
      <c r="T8" s="295"/>
      <c r="U8" s="295"/>
      <c r="V8" s="295"/>
      <c r="W8" s="295"/>
      <c r="X8" s="295"/>
      <c r="Y8" s="295"/>
      <c r="Z8" s="296"/>
      <c r="AA8" s="17" t="s">
        <v>150</v>
      </c>
      <c r="AB8" s="17"/>
      <c r="AC8" s="17"/>
      <c r="AD8" s="17"/>
      <c r="AE8" s="17"/>
      <c r="AF8" s="17"/>
      <c r="AG8" s="17"/>
      <c r="AH8" s="17"/>
      <c r="AI8" s="17"/>
      <c r="AJ8" s="17"/>
      <c r="AK8" s="17"/>
      <c r="AL8" s="17"/>
      <c r="AM8" s="17"/>
      <c r="AN8" s="17"/>
      <c r="AO8" s="17"/>
      <c r="AP8" s="14"/>
    </row>
    <row r="9" spans="1:42" ht="18.75" customHeight="1" thickBot="1" x14ac:dyDescent="0.2">
      <c r="A9" s="14"/>
      <c r="B9" s="16"/>
      <c r="C9" s="228"/>
      <c r="D9" s="229"/>
      <c r="E9" s="229"/>
      <c r="F9" s="229"/>
      <c r="G9" s="229"/>
      <c r="H9" s="230"/>
      <c r="I9" s="255"/>
      <c r="J9" s="255"/>
      <c r="K9" s="255"/>
      <c r="L9" s="255"/>
      <c r="M9" s="297"/>
      <c r="N9" s="298"/>
      <c r="O9" s="298"/>
      <c r="P9" s="298"/>
      <c r="Q9" s="298"/>
      <c r="R9" s="298"/>
      <c r="S9" s="298"/>
      <c r="T9" s="298"/>
      <c r="U9" s="298"/>
      <c r="V9" s="298"/>
      <c r="W9" s="298"/>
      <c r="X9" s="298"/>
      <c r="Y9" s="298"/>
      <c r="Z9" s="299"/>
      <c r="AA9" s="17" t="s">
        <v>149</v>
      </c>
      <c r="AB9" s="17"/>
      <c r="AC9" s="17"/>
      <c r="AD9" s="17"/>
      <c r="AE9" s="17"/>
      <c r="AF9" s="17"/>
      <c r="AG9" s="17"/>
      <c r="AH9" s="17"/>
      <c r="AI9" s="17"/>
      <c r="AJ9" s="17"/>
      <c r="AK9" s="17"/>
      <c r="AL9" s="17"/>
      <c r="AM9" s="17"/>
      <c r="AN9" s="17"/>
      <c r="AO9" s="17"/>
      <c r="AP9" s="14"/>
    </row>
    <row r="10" spans="1:42" ht="18.75" customHeight="1" thickBot="1" x14ac:dyDescent="0.2">
      <c r="A10" s="14"/>
      <c r="B10" s="16"/>
      <c r="C10" s="215"/>
      <c r="D10" s="216"/>
      <c r="E10" s="216"/>
      <c r="F10" s="216"/>
      <c r="G10" s="216"/>
      <c r="H10" s="217"/>
      <c r="I10" s="255" t="s">
        <v>13</v>
      </c>
      <c r="J10" s="255"/>
      <c r="K10" s="255"/>
      <c r="L10" s="255"/>
      <c r="M10" s="263"/>
      <c r="N10" s="264"/>
      <c r="O10" s="264"/>
      <c r="P10" s="264"/>
      <c r="Q10" s="264"/>
      <c r="R10" s="264"/>
      <c r="S10" s="264"/>
      <c r="T10" s="264"/>
      <c r="U10" s="264"/>
      <c r="V10" s="264"/>
      <c r="W10" s="264"/>
      <c r="X10" s="264"/>
      <c r="Y10" s="264"/>
      <c r="Z10" s="265"/>
      <c r="AA10" s="17"/>
      <c r="AB10" s="17"/>
      <c r="AC10" s="17"/>
      <c r="AD10" s="17"/>
      <c r="AE10" s="17"/>
      <c r="AF10" s="17"/>
      <c r="AG10" s="17"/>
      <c r="AH10" s="17"/>
      <c r="AI10" s="17"/>
      <c r="AJ10" s="17"/>
      <c r="AK10" s="17"/>
      <c r="AL10" s="17"/>
      <c r="AM10" s="17"/>
      <c r="AN10" s="17"/>
      <c r="AO10" s="17"/>
      <c r="AP10" s="14"/>
    </row>
    <row r="11" spans="1:42" ht="18.75" customHeight="1" thickBot="1" x14ac:dyDescent="0.2">
      <c r="A11" s="14"/>
      <c r="B11" s="16"/>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4"/>
    </row>
    <row r="12" spans="1:42" ht="18.75" customHeight="1" x14ac:dyDescent="0.15">
      <c r="A12" s="14"/>
      <c r="B12" s="16"/>
      <c r="C12" s="225" t="s">
        <v>148</v>
      </c>
      <c r="D12" s="226"/>
      <c r="E12" s="226"/>
      <c r="F12" s="226"/>
      <c r="G12" s="226"/>
      <c r="H12" s="227"/>
      <c r="I12" s="255" t="s">
        <v>23</v>
      </c>
      <c r="J12" s="255"/>
      <c r="K12" s="255"/>
      <c r="L12" s="294"/>
      <c r="M12" s="295"/>
      <c r="N12" s="295"/>
      <c r="O12" s="295"/>
      <c r="P12" s="296"/>
      <c r="Q12" s="255" t="s">
        <v>24</v>
      </c>
      <c r="R12" s="255"/>
      <c r="S12" s="294"/>
      <c r="T12" s="295"/>
      <c r="U12" s="296"/>
      <c r="V12" s="255" t="s">
        <v>27</v>
      </c>
      <c r="W12" s="255"/>
      <c r="X12" s="260"/>
      <c r="Y12" s="262"/>
      <c r="Z12" s="17"/>
      <c r="AA12" s="17"/>
      <c r="AB12" s="17"/>
      <c r="AC12" s="17"/>
      <c r="AD12" s="17"/>
      <c r="AE12" s="17"/>
      <c r="AF12" s="17"/>
      <c r="AG12" s="17"/>
      <c r="AH12" s="17"/>
      <c r="AI12" s="17"/>
      <c r="AJ12" s="17"/>
      <c r="AK12" s="17"/>
      <c r="AL12" s="17"/>
      <c r="AM12" s="17"/>
      <c r="AN12" s="17"/>
      <c r="AO12" s="17"/>
      <c r="AP12" s="14"/>
    </row>
    <row r="13" spans="1:42" ht="18.75" customHeight="1" thickBot="1" x14ac:dyDescent="0.2">
      <c r="A13" s="14"/>
      <c r="B13" s="16"/>
      <c r="C13" s="215"/>
      <c r="D13" s="216"/>
      <c r="E13" s="216"/>
      <c r="F13" s="216"/>
      <c r="G13" s="216"/>
      <c r="H13" s="217"/>
      <c r="I13" s="255"/>
      <c r="J13" s="255"/>
      <c r="K13" s="255"/>
      <c r="L13" s="297"/>
      <c r="M13" s="298"/>
      <c r="N13" s="298"/>
      <c r="O13" s="298"/>
      <c r="P13" s="299"/>
      <c r="Q13" s="255" t="s">
        <v>25</v>
      </c>
      <c r="R13" s="255"/>
      <c r="S13" s="297"/>
      <c r="T13" s="298"/>
      <c r="U13" s="299"/>
      <c r="V13" s="255" t="s">
        <v>26</v>
      </c>
      <c r="W13" s="255"/>
      <c r="X13" s="263"/>
      <c r="Y13" s="265"/>
      <c r="Z13" s="17" t="s">
        <v>47</v>
      </c>
      <c r="AA13" s="17"/>
      <c r="AB13" s="17"/>
      <c r="AC13" s="17"/>
      <c r="AD13" s="17"/>
      <c r="AE13" s="17"/>
      <c r="AF13" s="17"/>
      <c r="AG13" s="17"/>
      <c r="AH13" s="17"/>
      <c r="AI13" s="17"/>
      <c r="AJ13" s="17"/>
      <c r="AK13" s="17"/>
      <c r="AL13" s="17"/>
      <c r="AM13" s="17"/>
      <c r="AN13" s="17"/>
      <c r="AO13" s="17"/>
      <c r="AP13" s="14"/>
    </row>
    <row r="14" spans="1:42" ht="18.75" customHeight="1" thickBot="1" x14ac:dyDescent="0.2">
      <c r="A14" s="14"/>
      <c r="B14" s="16"/>
      <c r="C14" s="17"/>
      <c r="D14" s="17"/>
      <c r="E14" s="17"/>
      <c r="F14" s="17"/>
      <c r="G14" s="17"/>
      <c r="H14" s="17"/>
      <c r="I14" s="17"/>
      <c r="J14" s="17"/>
      <c r="K14" s="17"/>
      <c r="L14" s="17"/>
      <c r="M14" s="55"/>
      <c r="N14" s="55"/>
      <c r="O14" s="55"/>
      <c r="P14" s="55"/>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4"/>
    </row>
    <row r="15" spans="1:42" ht="18.75" customHeight="1" thickBot="1" x14ac:dyDescent="0.2">
      <c r="A15" s="14"/>
      <c r="B15" s="16"/>
      <c r="C15" s="225" t="s">
        <v>147</v>
      </c>
      <c r="D15" s="226"/>
      <c r="E15" s="226"/>
      <c r="F15" s="226"/>
      <c r="G15" s="226"/>
      <c r="H15" s="227"/>
      <c r="I15" s="255" t="s">
        <v>193</v>
      </c>
      <c r="J15" s="255"/>
      <c r="K15" s="255"/>
      <c r="L15" s="255"/>
      <c r="M15" s="256"/>
      <c r="N15" s="257"/>
      <c r="O15" s="257"/>
      <c r="P15" s="258"/>
      <c r="Q15" s="13" t="s">
        <v>194</v>
      </c>
      <c r="R15" s="12"/>
      <c r="S15" s="12"/>
      <c r="T15" s="12"/>
      <c r="U15" s="12"/>
      <c r="V15" s="12"/>
      <c r="W15" s="12"/>
      <c r="X15" s="12"/>
      <c r="Y15" s="12"/>
      <c r="Z15" s="12"/>
      <c r="AA15" s="17"/>
      <c r="AB15" s="17"/>
      <c r="AC15" s="17"/>
      <c r="AD15" s="17"/>
      <c r="AE15" s="17"/>
      <c r="AF15" s="17"/>
      <c r="AG15" s="17"/>
      <c r="AH15" s="17"/>
      <c r="AI15" s="17"/>
      <c r="AJ15" s="17"/>
      <c r="AK15" s="17"/>
      <c r="AL15" s="17"/>
      <c r="AM15" s="17"/>
      <c r="AN15" s="17"/>
      <c r="AO15" s="17"/>
      <c r="AP15" s="14"/>
    </row>
    <row r="16" spans="1:42" ht="18.75" customHeight="1" x14ac:dyDescent="0.15">
      <c r="A16" s="14"/>
      <c r="B16" s="16"/>
      <c r="C16" s="228"/>
      <c r="D16" s="229"/>
      <c r="E16" s="229"/>
      <c r="F16" s="229"/>
      <c r="G16" s="229"/>
      <c r="H16" s="230"/>
      <c r="I16" s="255" t="s">
        <v>146</v>
      </c>
      <c r="J16" s="255"/>
      <c r="K16" s="255"/>
      <c r="L16" s="255"/>
      <c r="M16" s="278"/>
      <c r="N16" s="279"/>
      <c r="O16" s="279"/>
      <c r="P16" s="279"/>
      <c r="Q16" s="280"/>
      <c r="R16" s="280"/>
      <c r="S16" s="280"/>
      <c r="T16" s="280"/>
      <c r="U16" s="280"/>
      <c r="V16" s="280"/>
      <c r="W16" s="280"/>
      <c r="X16" s="280"/>
      <c r="Y16" s="280"/>
      <c r="Z16" s="281"/>
      <c r="AA16" s="17"/>
      <c r="AB16" s="17"/>
      <c r="AC16" s="17"/>
      <c r="AD16" s="17"/>
      <c r="AE16" s="17"/>
      <c r="AF16" s="17"/>
      <c r="AG16" s="17"/>
      <c r="AH16" s="17"/>
      <c r="AI16" s="17"/>
      <c r="AJ16" s="17"/>
      <c r="AK16" s="17"/>
      <c r="AL16" s="17"/>
      <c r="AM16" s="17"/>
      <c r="AN16" s="17"/>
      <c r="AO16" s="17"/>
      <c r="AP16" s="14"/>
    </row>
    <row r="17" spans="1:42" ht="18.75" customHeight="1" x14ac:dyDescent="0.15">
      <c r="A17" s="14"/>
      <c r="B17" s="16"/>
      <c r="C17" s="228"/>
      <c r="D17" s="229"/>
      <c r="E17" s="229"/>
      <c r="F17" s="229"/>
      <c r="G17" s="229"/>
      <c r="H17" s="230"/>
      <c r="I17" s="255" t="s">
        <v>11</v>
      </c>
      <c r="J17" s="255"/>
      <c r="K17" s="255"/>
      <c r="L17" s="255"/>
      <c r="M17" s="282"/>
      <c r="N17" s="283"/>
      <c r="O17" s="283"/>
      <c r="P17" s="283"/>
      <c r="Q17" s="283"/>
      <c r="R17" s="283"/>
      <c r="S17" s="283"/>
      <c r="T17" s="283"/>
      <c r="U17" s="283"/>
      <c r="V17" s="283"/>
      <c r="W17" s="283"/>
      <c r="X17" s="283"/>
      <c r="Y17" s="283"/>
      <c r="Z17" s="284"/>
      <c r="AA17" s="17"/>
      <c r="AB17" s="17"/>
      <c r="AC17" s="17"/>
      <c r="AD17" s="17"/>
      <c r="AE17" s="17"/>
      <c r="AF17" s="17"/>
      <c r="AG17" s="17"/>
      <c r="AH17" s="17"/>
      <c r="AI17" s="17"/>
      <c r="AJ17" s="17"/>
      <c r="AK17" s="17"/>
      <c r="AL17" s="17"/>
      <c r="AM17" s="17"/>
      <c r="AN17" s="17"/>
      <c r="AO17" s="17"/>
      <c r="AP17" s="14"/>
    </row>
    <row r="18" spans="1:42" ht="18.75" customHeight="1" x14ac:dyDescent="0.15">
      <c r="A18" s="14"/>
      <c r="B18" s="16"/>
      <c r="C18" s="228"/>
      <c r="D18" s="229"/>
      <c r="E18" s="229"/>
      <c r="F18" s="229"/>
      <c r="G18" s="229"/>
      <c r="H18" s="230"/>
      <c r="I18" s="255" t="s">
        <v>20</v>
      </c>
      <c r="J18" s="255"/>
      <c r="K18" s="255"/>
      <c r="L18" s="255"/>
      <c r="M18" s="278"/>
      <c r="N18" s="279"/>
      <c r="O18" s="279"/>
      <c r="P18" s="279"/>
      <c r="Q18" s="279"/>
      <c r="R18" s="279"/>
      <c r="S18" s="279"/>
      <c r="T18" s="279"/>
      <c r="U18" s="279"/>
      <c r="V18" s="279"/>
      <c r="W18" s="279"/>
      <c r="X18" s="279"/>
      <c r="Y18" s="279"/>
      <c r="Z18" s="285"/>
      <c r="AA18" s="17"/>
      <c r="AB18" s="17"/>
      <c r="AC18" s="17"/>
      <c r="AD18" s="17"/>
      <c r="AE18" s="17"/>
      <c r="AF18" s="17"/>
      <c r="AG18" s="17"/>
      <c r="AH18" s="17"/>
      <c r="AI18" s="17"/>
      <c r="AJ18" s="17"/>
      <c r="AK18" s="17"/>
      <c r="AL18" s="17"/>
      <c r="AM18" s="17"/>
      <c r="AN18" s="17"/>
      <c r="AO18" s="17"/>
      <c r="AP18" s="14"/>
    </row>
    <row r="19" spans="1:42" ht="18.75" customHeight="1" thickBot="1" x14ac:dyDescent="0.2">
      <c r="A19" s="14"/>
      <c r="B19" s="16"/>
      <c r="C19" s="215"/>
      <c r="D19" s="216"/>
      <c r="E19" s="216"/>
      <c r="F19" s="216"/>
      <c r="G19" s="216"/>
      <c r="H19" s="217"/>
      <c r="I19" s="255" t="s">
        <v>13</v>
      </c>
      <c r="J19" s="255"/>
      <c r="K19" s="255"/>
      <c r="L19" s="255"/>
      <c r="M19" s="263"/>
      <c r="N19" s="264"/>
      <c r="O19" s="264"/>
      <c r="P19" s="264"/>
      <c r="Q19" s="264"/>
      <c r="R19" s="264"/>
      <c r="S19" s="264"/>
      <c r="T19" s="264"/>
      <c r="U19" s="264"/>
      <c r="V19" s="264"/>
      <c r="W19" s="264"/>
      <c r="X19" s="264"/>
      <c r="Y19" s="264"/>
      <c r="Z19" s="265"/>
      <c r="AA19" s="17"/>
      <c r="AB19" s="17"/>
      <c r="AC19" s="17"/>
      <c r="AD19" s="17"/>
      <c r="AE19" s="17"/>
      <c r="AF19" s="17"/>
      <c r="AG19" s="17"/>
      <c r="AH19" s="17"/>
      <c r="AI19" s="17"/>
      <c r="AJ19" s="17"/>
      <c r="AK19" s="17"/>
      <c r="AL19" s="17"/>
      <c r="AM19" s="17"/>
      <c r="AN19" s="17"/>
      <c r="AO19" s="17"/>
      <c r="AP19" s="14"/>
    </row>
    <row r="20" spans="1:42" ht="18.75" customHeight="1" thickBot="1" x14ac:dyDescent="0.2">
      <c r="A20" s="14"/>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4"/>
    </row>
    <row r="21" spans="1:42" ht="18.75" customHeight="1" x14ac:dyDescent="0.15">
      <c r="A21" s="14"/>
      <c r="B21" s="16"/>
      <c r="C21" s="225" t="s">
        <v>145</v>
      </c>
      <c r="D21" s="226"/>
      <c r="E21" s="226"/>
      <c r="F21" s="226"/>
      <c r="G21" s="226"/>
      <c r="H21" s="227"/>
      <c r="I21" s="202" t="s">
        <v>144</v>
      </c>
      <c r="J21" s="202"/>
      <c r="K21" s="202"/>
      <c r="L21" s="202"/>
      <c r="M21" s="274"/>
      <c r="N21" s="261"/>
      <c r="O21" s="261"/>
      <c r="P21" s="261"/>
      <c r="Q21" s="262"/>
      <c r="R21" s="26" t="s">
        <v>256</v>
      </c>
      <c r="S21" s="74"/>
      <c r="T21" s="18"/>
      <c r="U21" s="18"/>
      <c r="V21" s="18"/>
      <c r="W21" s="74"/>
      <c r="X21" s="18"/>
      <c r="Y21" s="18"/>
      <c r="Z21" s="74"/>
      <c r="AA21" s="18"/>
      <c r="AB21" s="18"/>
      <c r="AC21" s="17"/>
      <c r="AD21" s="17"/>
      <c r="AE21" s="17"/>
      <c r="AF21" s="17"/>
      <c r="AG21" s="17"/>
      <c r="AH21" s="17"/>
      <c r="AI21" s="17"/>
      <c r="AJ21" s="17"/>
      <c r="AK21" s="17"/>
      <c r="AL21" s="17"/>
      <c r="AM21" s="17"/>
      <c r="AN21" s="17"/>
      <c r="AO21" s="17"/>
      <c r="AP21" s="14"/>
    </row>
    <row r="22" spans="1:42" ht="18.75" customHeight="1" thickBot="1" x14ac:dyDescent="0.2">
      <c r="A22" s="14"/>
      <c r="B22" s="16"/>
      <c r="C22" s="215"/>
      <c r="D22" s="216"/>
      <c r="E22" s="216"/>
      <c r="F22" s="216"/>
      <c r="G22" s="216"/>
      <c r="H22" s="217"/>
      <c r="I22" s="202" t="s">
        <v>143</v>
      </c>
      <c r="J22" s="202"/>
      <c r="K22" s="202"/>
      <c r="L22" s="202"/>
      <c r="M22" s="275"/>
      <c r="N22" s="276"/>
      <c r="O22" s="276"/>
      <c r="P22" s="276"/>
      <c r="Q22" s="277"/>
      <c r="R22" s="26" t="s">
        <v>256</v>
      </c>
      <c r="S22" s="17"/>
      <c r="T22" s="17"/>
      <c r="U22" s="17"/>
      <c r="V22" s="17"/>
      <c r="W22" s="17"/>
      <c r="X22" s="17"/>
      <c r="Y22" s="17"/>
      <c r="Z22" s="17"/>
      <c r="AA22" s="17"/>
      <c r="AB22" s="18"/>
      <c r="AC22" s="17"/>
      <c r="AD22" s="17"/>
      <c r="AE22" s="17"/>
      <c r="AF22" s="17"/>
      <c r="AG22" s="17"/>
      <c r="AH22" s="17"/>
      <c r="AI22" s="17"/>
      <c r="AJ22" s="17"/>
      <c r="AK22" s="17"/>
      <c r="AL22" s="17"/>
      <c r="AM22" s="17"/>
      <c r="AN22" s="17"/>
      <c r="AO22" s="17"/>
      <c r="AP22" s="14"/>
    </row>
    <row r="23" spans="1:42" ht="18.75" customHeight="1" x14ac:dyDescent="0.15">
      <c r="A23" s="14"/>
      <c r="B23" s="25"/>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3"/>
    </row>
    <row r="24" spans="1:42" ht="18.75" customHeight="1" x14ac:dyDescent="0.15">
      <c r="A24" s="14"/>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4"/>
    </row>
    <row r="25" spans="1:42" ht="18.75" customHeight="1" x14ac:dyDescent="0.15">
      <c r="A25" s="14"/>
      <c r="B25" s="16"/>
      <c r="C25" s="73" t="s">
        <v>142</v>
      </c>
      <c r="D25" s="17" t="s">
        <v>141</v>
      </c>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4"/>
    </row>
    <row r="26" spans="1:42" ht="18.75" customHeight="1" thickBot="1" x14ac:dyDescent="0.2">
      <c r="A26" s="14"/>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4"/>
    </row>
    <row r="27" spans="1:42" ht="18.75" customHeight="1" thickBot="1" x14ac:dyDescent="0.2">
      <c r="A27" s="14"/>
      <c r="B27" s="16"/>
      <c r="C27" s="199" t="s">
        <v>34</v>
      </c>
      <c r="D27" s="200"/>
      <c r="E27" s="200"/>
      <c r="F27" s="200"/>
      <c r="G27" s="200"/>
      <c r="H27" s="201"/>
      <c r="I27" s="202" t="s">
        <v>138</v>
      </c>
      <c r="J27" s="202"/>
      <c r="K27" s="202"/>
      <c r="L27" s="202"/>
      <c r="M27" s="212"/>
      <c r="N27" s="213"/>
      <c r="O27" s="213"/>
      <c r="P27" s="214"/>
      <c r="Q27" s="15"/>
      <c r="R27" s="15"/>
      <c r="S27" s="18"/>
      <c r="T27" s="18"/>
      <c r="U27" s="18"/>
      <c r="V27" s="18"/>
      <c r="W27" s="18"/>
      <c r="X27" s="18"/>
      <c r="Y27" s="18"/>
      <c r="Z27" s="18"/>
      <c r="AA27" s="18"/>
      <c r="AB27" s="18"/>
      <c r="AC27" s="18"/>
      <c r="AD27" s="19"/>
      <c r="AE27" s="19"/>
      <c r="AF27" s="19"/>
      <c r="AG27" s="19"/>
      <c r="AH27" s="19"/>
      <c r="AI27" s="19"/>
      <c r="AJ27" s="19"/>
      <c r="AK27" s="19"/>
      <c r="AL27" s="19"/>
      <c r="AM27" s="19"/>
      <c r="AN27" s="19"/>
      <c r="AO27" s="15"/>
      <c r="AP27" s="14"/>
    </row>
    <row r="28" spans="1:42" ht="18.75" customHeight="1" thickBot="1" x14ac:dyDescent="0.2">
      <c r="A28" s="14"/>
      <c r="B28" s="16"/>
      <c r="C28" s="74"/>
      <c r="D28" s="74"/>
      <c r="E28" s="74"/>
      <c r="F28" s="74"/>
      <c r="G28" s="74"/>
      <c r="H28" s="74"/>
      <c r="I28" s="74"/>
      <c r="J28" s="74"/>
      <c r="K28" s="74"/>
      <c r="L28" s="74"/>
      <c r="M28" s="75"/>
      <c r="N28" s="75"/>
      <c r="O28" s="75"/>
      <c r="P28" s="75"/>
      <c r="Q28" s="15"/>
      <c r="R28" s="15"/>
      <c r="S28" s="18"/>
      <c r="T28" s="18"/>
      <c r="U28" s="18"/>
      <c r="V28" s="18"/>
      <c r="W28" s="18"/>
      <c r="X28" s="18"/>
      <c r="Y28" s="18"/>
      <c r="Z28" s="18"/>
      <c r="AA28" s="18"/>
      <c r="AB28" s="18"/>
      <c r="AC28" s="18"/>
      <c r="AD28" s="19"/>
      <c r="AE28" s="19"/>
      <c r="AF28" s="19"/>
      <c r="AG28" s="19"/>
      <c r="AH28" s="19"/>
      <c r="AI28" s="19"/>
      <c r="AJ28" s="19"/>
      <c r="AK28" s="19"/>
      <c r="AL28" s="19"/>
      <c r="AM28" s="19"/>
      <c r="AN28" s="19"/>
      <c r="AO28" s="15"/>
      <c r="AP28" s="14"/>
    </row>
    <row r="29" spans="1:42" ht="18.75" customHeight="1" thickBot="1" x14ac:dyDescent="0.2">
      <c r="A29" s="14"/>
      <c r="B29" s="16"/>
      <c r="C29" s="199" t="s">
        <v>195</v>
      </c>
      <c r="D29" s="200"/>
      <c r="E29" s="200"/>
      <c r="F29" s="200"/>
      <c r="G29" s="200"/>
      <c r="H29" s="201"/>
      <c r="I29" s="202" t="s">
        <v>196</v>
      </c>
      <c r="J29" s="202"/>
      <c r="K29" s="202"/>
      <c r="L29" s="202"/>
      <c r="M29" s="212"/>
      <c r="N29" s="213"/>
      <c r="O29" s="213"/>
      <c r="P29" s="213"/>
      <c r="Q29" s="214"/>
      <c r="R29" s="15" t="s">
        <v>197</v>
      </c>
      <c r="S29" s="18"/>
      <c r="T29" s="18"/>
      <c r="U29" s="18"/>
      <c r="V29" s="18"/>
      <c r="W29" s="18"/>
      <c r="X29" s="18"/>
      <c r="Y29" s="18"/>
      <c r="Z29" s="18"/>
      <c r="AA29" s="18"/>
      <c r="AB29" s="18"/>
      <c r="AC29" s="18"/>
      <c r="AD29" s="19"/>
      <c r="AE29" s="19"/>
      <c r="AF29" s="19"/>
      <c r="AG29" s="19"/>
      <c r="AH29" s="19"/>
      <c r="AI29" s="19"/>
      <c r="AJ29" s="19"/>
      <c r="AK29" s="19"/>
      <c r="AL29" s="19"/>
      <c r="AM29" s="19"/>
      <c r="AN29" s="19"/>
      <c r="AO29" s="15"/>
      <c r="AP29" s="14"/>
    </row>
    <row r="30" spans="1:42" ht="18.75" customHeight="1" thickBot="1" x14ac:dyDescent="0.2">
      <c r="A30" s="14"/>
      <c r="B30" s="16"/>
      <c r="C30" s="22"/>
      <c r="D30" s="22"/>
      <c r="E30" s="22"/>
      <c r="F30" s="22"/>
      <c r="G30" s="22"/>
      <c r="H30" s="22"/>
      <c r="I30" s="18"/>
      <c r="J30" s="18"/>
      <c r="K30" s="18"/>
      <c r="L30" s="18"/>
      <c r="M30" s="18"/>
      <c r="N30" s="15"/>
      <c r="O30" s="15"/>
      <c r="P30" s="15"/>
      <c r="Q30" s="15"/>
      <c r="R30" s="15"/>
      <c r="S30" s="21"/>
      <c r="T30" s="21"/>
      <c r="U30" s="21"/>
      <c r="V30" s="21"/>
      <c r="W30" s="21"/>
      <c r="X30" s="21"/>
      <c r="Y30" s="21"/>
      <c r="Z30" s="21"/>
      <c r="AA30" s="21"/>
      <c r="AB30" s="21"/>
      <c r="AC30" s="21"/>
      <c r="AD30" s="15"/>
      <c r="AE30" s="15"/>
      <c r="AF30" s="15"/>
      <c r="AG30" s="15"/>
      <c r="AH30" s="15"/>
      <c r="AI30" s="15"/>
      <c r="AJ30" s="15"/>
      <c r="AK30" s="15"/>
      <c r="AL30" s="15"/>
      <c r="AM30" s="15"/>
      <c r="AN30" s="15"/>
      <c r="AO30" s="15"/>
      <c r="AP30" s="14"/>
    </row>
    <row r="31" spans="1:42" ht="18.75" customHeight="1" x14ac:dyDescent="0.15">
      <c r="A31" s="14"/>
      <c r="B31" s="16"/>
      <c r="C31" s="225" t="s">
        <v>48</v>
      </c>
      <c r="D31" s="226"/>
      <c r="E31" s="226"/>
      <c r="F31" s="226"/>
      <c r="G31" s="226"/>
      <c r="H31" s="227"/>
      <c r="I31" s="272" t="s">
        <v>140</v>
      </c>
      <c r="J31" s="273"/>
      <c r="K31" s="273"/>
      <c r="L31" s="260"/>
      <c r="M31" s="262"/>
      <c r="N31" s="68" t="s">
        <v>199</v>
      </c>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4"/>
    </row>
    <row r="32" spans="1:42" ht="18.75" customHeight="1" thickBot="1" x14ac:dyDescent="0.2">
      <c r="A32" s="14"/>
      <c r="B32" s="16"/>
      <c r="C32" s="215"/>
      <c r="D32" s="216"/>
      <c r="E32" s="216"/>
      <c r="F32" s="216"/>
      <c r="G32" s="216"/>
      <c r="H32" s="217"/>
      <c r="I32" s="272" t="s">
        <v>139</v>
      </c>
      <c r="J32" s="273"/>
      <c r="K32" s="273"/>
      <c r="L32" s="263"/>
      <c r="M32" s="265"/>
      <c r="N32" s="68" t="s">
        <v>200</v>
      </c>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4"/>
    </row>
    <row r="33" spans="1:42" ht="18.75" customHeight="1" thickBot="1" x14ac:dyDescent="0.2">
      <c r="A33" s="14"/>
      <c r="B33" s="16"/>
      <c r="C33" s="17"/>
      <c r="D33" s="17"/>
      <c r="E33" s="17"/>
      <c r="F33" s="17"/>
      <c r="G33" s="17"/>
      <c r="H33" s="17"/>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4"/>
    </row>
    <row r="34" spans="1:42" ht="18.75" customHeight="1" thickBot="1" x14ac:dyDescent="0.2">
      <c r="A34" s="14"/>
      <c r="B34" s="16"/>
      <c r="C34" s="266" t="s">
        <v>49</v>
      </c>
      <c r="D34" s="267"/>
      <c r="E34" s="267"/>
      <c r="F34" s="267"/>
      <c r="G34" s="267"/>
      <c r="H34" s="268"/>
      <c r="I34" s="202" t="s">
        <v>138</v>
      </c>
      <c r="J34" s="202"/>
      <c r="K34" s="202"/>
      <c r="L34" s="202"/>
      <c r="M34" s="212"/>
      <c r="N34" s="213"/>
      <c r="O34" s="213"/>
      <c r="P34" s="214"/>
      <c r="Q34" s="15"/>
      <c r="R34" s="15"/>
      <c r="S34" s="218" t="str">
        <f>IF(M34="既存建物","増築の有無を選択","")</f>
        <v/>
      </c>
      <c r="T34" s="218"/>
      <c r="U34" s="218"/>
      <c r="V34" s="218"/>
      <c r="W34" s="218"/>
      <c r="X34" s="218"/>
      <c r="Y34" s="219"/>
      <c r="Z34" s="221"/>
      <c r="AA34" s="15"/>
      <c r="AB34" s="15"/>
      <c r="AC34" s="15"/>
      <c r="AD34" s="15"/>
      <c r="AE34" s="15"/>
      <c r="AF34" s="15"/>
      <c r="AG34" s="15"/>
      <c r="AH34" s="15"/>
      <c r="AI34" s="15"/>
      <c r="AJ34" s="15"/>
      <c r="AK34" s="15"/>
      <c r="AL34" s="15"/>
      <c r="AM34" s="15"/>
      <c r="AN34" s="15"/>
      <c r="AO34" s="15"/>
      <c r="AP34" s="14"/>
    </row>
    <row r="35" spans="1:42" ht="18.75" customHeight="1" thickBot="1" x14ac:dyDescent="0.2">
      <c r="A35" s="14"/>
      <c r="B35" s="16"/>
      <c r="C35" s="17"/>
      <c r="D35" s="17"/>
      <c r="E35" s="17"/>
      <c r="F35" s="17"/>
      <c r="G35" s="17"/>
      <c r="H35" s="17"/>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4"/>
    </row>
    <row r="36" spans="1:42" ht="18.75" customHeight="1" thickBot="1" x14ac:dyDescent="0.2">
      <c r="A36" s="14"/>
      <c r="B36" s="16"/>
      <c r="C36" s="199" t="s">
        <v>50</v>
      </c>
      <c r="D36" s="200"/>
      <c r="E36" s="200"/>
      <c r="F36" s="200"/>
      <c r="G36" s="200"/>
      <c r="H36" s="201"/>
      <c r="I36" s="223" t="s">
        <v>205</v>
      </c>
      <c r="J36" s="202"/>
      <c r="K36" s="202"/>
      <c r="L36" s="202"/>
      <c r="M36" s="212"/>
      <c r="N36" s="213"/>
      <c r="O36" s="213"/>
      <c r="P36" s="213"/>
      <c r="Q36" s="213"/>
      <c r="R36" s="213"/>
      <c r="S36" s="214"/>
      <c r="T36" s="40"/>
      <c r="U36" s="40"/>
      <c r="V36" s="18"/>
      <c r="W36" s="18"/>
      <c r="X36" s="15"/>
      <c r="Y36" s="15"/>
      <c r="Z36" s="15"/>
      <c r="AA36" s="15"/>
      <c r="AB36" s="15"/>
      <c r="AC36" s="15"/>
      <c r="AD36" s="15"/>
      <c r="AE36" s="15"/>
      <c r="AF36" s="15"/>
      <c r="AG36" s="15"/>
      <c r="AH36" s="15"/>
      <c r="AI36" s="15"/>
      <c r="AJ36" s="15"/>
      <c r="AK36" s="15"/>
      <c r="AL36" s="17"/>
      <c r="AP36" s="14"/>
    </row>
    <row r="37" spans="1:42" ht="18.75" customHeight="1" thickBot="1" x14ac:dyDescent="0.2">
      <c r="A37" s="14"/>
      <c r="B37" s="16"/>
      <c r="C37" s="17"/>
      <c r="D37" s="17"/>
      <c r="E37" s="17"/>
      <c r="F37" s="17"/>
      <c r="G37" s="17"/>
      <c r="H37" s="17"/>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4"/>
    </row>
    <row r="38" spans="1:42" ht="18.75" customHeight="1" thickBot="1" x14ac:dyDescent="0.2">
      <c r="A38" s="14"/>
      <c r="B38" s="16"/>
      <c r="C38" s="266" t="s">
        <v>36</v>
      </c>
      <c r="D38" s="267"/>
      <c r="E38" s="267"/>
      <c r="F38" s="267"/>
      <c r="G38" s="267"/>
      <c r="H38" s="268"/>
      <c r="I38" s="223" t="s">
        <v>137</v>
      </c>
      <c r="J38" s="202"/>
      <c r="K38" s="202"/>
      <c r="L38" s="202"/>
      <c r="M38" s="212"/>
      <c r="N38" s="213"/>
      <c r="O38" s="213"/>
      <c r="P38" s="213"/>
      <c r="Q38" s="213"/>
      <c r="R38" s="213"/>
      <c r="S38" s="214"/>
      <c r="T38" s="40"/>
      <c r="U38" s="40"/>
      <c r="V38" s="15"/>
      <c r="W38" s="15"/>
      <c r="X38" s="18"/>
      <c r="Y38" s="18"/>
      <c r="Z38" s="18"/>
      <c r="AA38" s="18"/>
      <c r="AB38" s="18"/>
      <c r="AC38" s="18"/>
      <c r="AD38" s="40"/>
      <c r="AE38" s="40"/>
      <c r="AF38" s="18"/>
      <c r="AG38" s="18"/>
      <c r="AH38" s="40"/>
      <c r="AI38" s="40"/>
      <c r="AJ38" s="74"/>
      <c r="AK38" s="15"/>
      <c r="AL38" s="15"/>
      <c r="AM38" s="15"/>
      <c r="AN38" s="15"/>
      <c r="AO38" s="15"/>
      <c r="AP38" s="14"/>
    </row>
    <row r="39" spans="1:42" ht="18.75" customHeight="1" thickBot="1" x14ac:dyDescent="0.2">
      <c r="A39" s="14"/>
      <c r="B39" s="16"/>
      <c r="C39" s="17"/>
      <c r="D39" s="17"/>
      <c r="E39" s="17"/>
      <c r="F39" s="17"/>
      <c r="G39" s="17"/>
      <c r="H39" s="17"/>
      <c r="I39" s="15"/>
      <c r="J39" s="15"/>
      <c r="K39" s="15"/>
      <c r="L39" s="15"/>
      <c r="M39" s="15"/>
      <c r="N39" s="15"/>
      <c r="O39" s="20"/>
      <c r="P39" s="20"/>
      <c r="Q39" s="20"/>
      <c r="R39" s="20"/>
      <c r="S39" s="20"/>
      <c r="T39" s="15"/>
      <c r="U39" s="15"/>
      <c r="V39" s="15"/>
      <c r="W39" s="15"/>
      <c r="X39" s="15"/>
      <c r="Y39" s="15"/>
      <c r="Z39" s="15"/>
      <c r="AA39" s="15"/>
      <c r="AB39" s="15"/>
      <c r="AC39" s="15"/>
      <c r="AD39" s="15"/>
      <c r="AE39" s="15"/>
      <c r="AF39" s="15"/>
      <c r="AG39" s="15"/>
      <c r="AH39" s="15"/>
      <c r="AI39" s="15"/>
      <c r="AJ39" s="15"/>
      <c r="AK39" s="15"/>
      <c r="AL39" s="15"/>
      <c r="AM39" s="15"/>
      <c r="AN39" s="15"/>
      <c r="AO39" s="15"/>
      <c r="AP39" s="14"/>
    </row>
    <row r="40" spans="1:42" ht="18.75" customHeight="1" x14ac:dyDescent="0.15">
      <c r="A40" s="14"/>
      <c r="B40" s="16"/>
      <c r="C40" s="231" t="s">
        <v>37</v>
      </c>
      <c r="D40" s="232"/>
      <c r="E40" s="232"/>
      <c r="F40" s="232"/>
      <c r="G40" s="232"/>
      <c r="H40" s="233"/>
      <c r="I40" s="223" t="s">
        <v>215</v>
      </c>
      <c r="J40" s="202"/>
      <c r="K40" s="202"/>
      <c r="L40" s="240"/>
      <c r="M40" s="241"/>
      <c r="N40" s="18" t="s">
        <v>217</v>
      </c>
      <c r="O40" s="240"/>
      <c r="P40" s="241"/>
      <c r="Q40" s="40" t="s">
        <v>255</v>
      </c>
      <c r="R40" s="40"/>
      <c r="S40" s="224" t="str">
        <f>IF(L40&gt;0,"→　そのうち、4・5階部の戸数　→","")</f>
        <v/>
      </c>
      <c r="T40" s="224"/>
      <c r="U40" s="224"/>
      <c r="V40" s="224"/>
      <c r="W40" s="224"/>
      <c r="X40" s="224"/>
      <c r="Y40" s="224"/>
      <c r="Z40" s="224"/>
      <c r="AA40" s="224"/>
      <c r="AB40" s="202" t="str">
        <f>IF(L40&gt;0,"住宅","")</f>
        <v/>
      </c>
      <c r="AC40" s="202"/>
      <c r="AD40" s="202"/>
      <c r="AE40" s="203"/>
      <c r="AF40" s="205"/>
      <c r="AG40" s="18" t="str">
        <f>IF(L40&gt;0,"戸","")</f>
        <v/>
      </c>
      <c r="AH40" s="203"/>
      <c r="AI40" s="205"/>
      <c r="AJ40" s="40" t="str">
        <f>IF(L40&gt;0,"mm","")</f>
        <v/>
      </c>
      <c r="AK40" s="15"/>
      <c r="AL40" s="15"/>
      <c r="AM40" s="15"/>
      <c r="AN40" s="15"/>
      <c r="AO40" s="15"/>
      <c r="AP40" s="14"/>
    </row>
    <row r="41" spans="1:42" ht="18.75" customHeight="1" x14ac:dyDescent="0.15">
      <c r="A41" s="14"/>
      <c r="B41" s="16"/>
      <c r="C41" s="234"/>
      <c r="D41" s="235"/>
      <c r="E41" s="235"/>
      <c r="F41" s="235"/>
      <c r="G41" s="235"/>
      <c r="H41" s="236"/>
      <c r="I41" s="223" t="s">
        <v>216</v>
      </c>
      <c r="J41" s="202"/>
      <c r="K41" s="202"/>
      <c r="L41" s="242"/>
      <c r="M41" s="243"/>
      <c r="N41" s="18" t="s">
        <v>217</v>
      </c>
      <c r="O41" s="242"/>
      <c r="P41" s="243"/>
      <c r="Q41" s="40" t="s">
        <v>255</v>
      </c>
      <c r="R41" s="40"/>
      <c r="S41" s="224" t="str">
        <f>IF(L41&gt;0,"→　そのうち、4・5階部の戸数　→","")</f>
        <v/>
      </c>
      <c r="T41" s="224"/>
      <c r="U41" s="224"/>
      <c r="V41" s="224"/>
      <c r="W41" s="224"/>
      <c r="X41" s="224"/>
      <c r="Y41" s="224"/>
      <c r="Z41" s="224"/>
      <c r="AA41" s="224"/>
      <c r="AB41" s="202" t="str">
        <f>IF(L41&gt;0,"店舗","")</f>
        <v/>
      </c>
      <c r="AC41" s="202"/>
      <c r="AD41" s="202"/>
      <c r="AE41" s="206"/>
      <c r="AF41" s="208"/>
      <c r="AG41" s="18" t="str">
        <f>IF(L41&gt;0,"戸","")</f>
        <v/>
      </c>
      <c r="AH41" s="206"/>
      <c r="AI41" s="208"/>
      <c r="AJ41" s="40" t="str">
        <f t="shared" ref="AJ41:AJ43" si="0">IF(L41&gt;0,"mm","")</f>
        <v/>
      </c>
      <c r="AK41" s="15"/>
      <c r="AL41" s="15"/>
      <c r="AM41" s="15"/>
      <c r="AN41" s="15"/>
      <c r="AO41" s="15"/>
      <c r="AP41" s="14"/>
    </row>
    <row r="42" spans="1:42" ht="18.75" customHeight="1" x14ac:dyDescent="0.15">
      <c r="A42" s="14"/>
      <c r="B42" s="16"/>
      <c r="C42" s="234"/>
      <c r="D42" s="235"/>
      <c r="E42" s="235"/>
      <c r="F42" s="235"/>
      <c r="G42" s="235"/>
      <c r="H42" s="236"/>
      <c r="I42" s="223" t="s">
        <v>209</v>
      </c>
      <c r="J42" s="202"/>
      <c r="K42" s="202"/>
      <c r="L42" s="244"/>
      <c r="M42" s="245"/>
      <c r="N42" s="18" t="s">
        <v>217</v>
      </c>
      <c r="O42" s="244"/>
      <c r="P42" s="245"/>
      <c r="Q42" s="15" t="s">
        <v>255</v>
      </c>
      <c r="R42" s="15"/>
      <c r="S42" s="224" t="str">
        <f>IF(L42&gt;0,"→　そのうち、4・5階部の戸数　→","")</f>
        <v/>
      </c>
      <c r="T42" s="224"/>
      <c r="U42" s="224"/>
      <c r="V42" s="224"/>
      <c r="W42" s="224"/>
      <c r="X42" s="224"/>
      <c r="Y42" s="224"/>
      <c r="Z42" s="224"/>
      <c r="AA42" s="224"/>
      <c r="AB42" s="202" t="str">
        <f>IF(L42&gt;0,"事務所","")</f>
        <v/>
      </c>
      <c r="AC42" s="202"/>
      <c r="AD42" s="202"/>
      <c r="AE42" s="206"/>
      <c r="AF42" s="208"/>
      <c r="AG42" s="18" t="str">
        <f>IF(L42&gt;0,"戸","")</f>
        <v/>
      </c>
      <c r="AH42" s="206"/>
      <c r="AI42" s="208"/>
      <c r="AJ42" s="40" t="str">
        <f t="shared" si="0"/>
        <v/>
      </c>
      <c r="AK42" s="15"/>
      <c r="AL42" s="15"/>
      <c r="AM42" s="15"/>
      <c r="AN42" s="15"/>
      <c r="AO42" s="15"/>
      <c r="AP42" s="14"/>
    </row>
    <row r="43" spans="1:42" ht="18.75" customHeight="1" thickBot="1" x14ac:dyDescent="0.2">
      <c r="A43" s="14"/>
      <c r="B43" s="16"/>
      <c r="C43" s="234"/>
      <c r="D43" s="235"/>
      <c r="E43" s="235"/>
      <c r="F43" s="235"/>
      <c r="G43" s="235"/>
      <c r="H43" s="236"/>
      <c r="I43" s="223" t="s">
        <v>212</v>
      </c>
      <c r="J43" s="202"/>
      <c r="K43" s="202"/>
      <c r="L43" s="270"/>
      <c r="M43" s="271"/>
      <c r="N43" s="18" t="s">
        <v>217</v>
      </c>
      <c r="O43" s="270"/>
      <c r="P43" s="271"/>
      <c r="Q43" s="15" t="s">
        <v>255</v>
      </c>
      <c r="R43" s="15"/>
      <c r="S43" s="224" t="str">
        <f>IF(L43&gt;0,"→　そのうち、4・5階部の戸数　→","")</f>
        <v/>
      </c>
      <c r="T43" s="224"/>
      <c r="U43" s="224"/>
      <c r="V43" s="224"/>
      <c r="W43" s="224"/>
      <c r="X43" s="224"/>
      <c r="Y43" s="224"/>
      <c r="Z43" s="224"/>
      <c r="AA43" s="224"/>
      <c r="AB43" s="202" t="str">
        <f>IF(L43&gt;0,"その他","")</f>
        <v/>
      </c>
      <c r="AC43" s="202"/>
      <c r="AD43" s="202"/>
      <c r="AE43" s="209"/>
      <c r="AF43" s="211"/>
      <c r="AG43" s="18" t="str">
        <f>IF(L43&gt;0,"戸","")</f>
        <v/>
      </c>
      <c r="AH43" s="209"/>
      <c r="AI43" s="211"/>
      <c r="AJ43" s="40" t="str">
        <f t="shared" si="0"/>
        <v/>
      </c>
      <c r="AK43" s="15"/>
      <c r="AL43" s="15"/>
      <c r="AM43" s="15"/>
      <c r="AN43" s="15"/>
      <c r="AO43" s="15"/>
      <c r="AP43" s="14"/>
    </row>
    <row r="44" spans="1:42" ht="18.75" customHeight="1" x14ac:dyDescent="0.15">
      <c r="A44" s="14"/>
      <c r="B44" s="16"/>
      <c r="C44" s="237"/>
      <c r="D44" s="238"/>
      <c r="E44" s="238"/>
      <c r="F44" s="238"/>
      <c r="G44" s="238"/>
      <c r="H44" s="239"/>
      <c r="I44" s="223" t="s">
        <v>219</v>
      </c>
      <c r="J44" s="202"/>
      <c r="K44" s="202"/>
      <c r="L44" s="269">
        <f>SUM(L40:M43)</f>
        <v>0</v>
      </c>
      <c r="M44" s="269"/>
      <c r="N44" s="18" t="s">
        <v>217</v>
      </c>
      <c r="O44" s="222" t="s">
        <v>218</v>
      </c>
      <c r="P44" s="222"/>
      <c r="Q44" s="222"/>
      <c r="R44" s="222"/>
      <c r="S44" s="15"/>
      <c r="T44" s="15"/>
      <c r="U44" s="15"/>
      <c r="V44" s="15"/>
      <c r="W44" s="15"/>
      <c r="X44" s="15"/>
      <c r="Y44" s="15"/>
      <c r="Z44" s="15"/>
      <c r="AA44" s="15"/>
      <c r="AB44" s="18"/>
      <c r="AC44" s="18"/>
      <c r="AD44" s="18"/>
      <c r="AE44" s="18"/>
      <c r="AF44" s="18"/>
      <c r="AG44" s="18"/>
      <c r="AH44" s="40"/>
      <c r="AI44" s="15"/>
      <c r="AJ44" s="15"/>
      <c r="AK44" s="15"/>
      <c r="AL44" s="15"/>
      <c r="AM44" s="15"/>
      <c r="AN44" s="15"/>
      <c r="AO44" s="15"/>
      <c r="AP44" s="14"/>
    </row>
    <row r="45" spans="1:42" ht="18.75" customHeight="1" thickBot="1" x14ac:dyDescent="0.2">
      <c r="A45" s="14"/>
      <c r="B45" s="16"/>
      <c r="C45" s="17"/>
      <c r="D45" s="17"/>
      <c r="E45" s="17"/>
      <c r="F45" s="17"/>
      <c r="G45" s="17"/>
      <c r="H45" s="17"/>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4"/>
    </row>
    <row r="46" spans="1:42" ht="18.75" customHeight="1" thickBot="1" x14ac:dyDescent="0.2">
      <c r="A46" s="14"/>
      <c r="B46" s="16"/>
      <c r="C46" s="199" t="s">
        <v>220</v>
      </c>
      <c r="D46" s="200"/>
      <c r="E46" s="200"/>
      <c r="F46" s="200"/>
      <c r="G46" s="200"/>
      <c r="H46" s="201"/>
      <c r="I46" s="223" t="s">
        <v>221</v>
      </c>
      <c r="J46" s="202"/>
      <c r="K46" s="202"/>
      <c r="L46" s="202"/>
      <c r="M46" s="202"/>
      <c r="N46" s="202"/>
      <c r="O46" s="202"/>
      <c r="P46" s="202"/>
      <c r="Q46" s="196"/>
      <c r="R46" s="197"/>
      <c r="S46" s="198"/>
      <c r="T46" s="15" t="s">
        <v>222</v>
      </c>
      <c r="U46" s="15"/>
      <c r="V46" s="15"/>
      <c r="W46" s="15"/>
      <c r="X46" s="15"/>
      <c r="Y46" s="15"/>
      <c r="Z46" s="15"/>
      <c r="AA46" s="15"/>
      <c r="AB46" s="15"/>
      <c r="AC46" s="15"/>
      <c r="AD46" s="15"/>
      <c r="AE46" s="15"/>
      <c r="AF46" s="15"/>
      <c r="AG46" s="15"/>
      <c r="AH46" s="15"/>
      <c r="AI46" s="15"/>
      <c r="AJ46" s="15"/>
      <c r="AK46" s="15"/>
      <c r="AL46" s="15"/>
      <c r="AM46" s="15"/>
      <c r="AN46" s="15"/>
      <c r="AO46" s="15"/>
      <c r="AP46" s="14"/>
    </row>
    <row r="47" spans="1:42" ht="18.75" customHeight="1" thickBot="1" x14ac:dyDescent="0.2">
      <c r="A47" s="14"/>
      <c r="B47" s="16"/>
      <c r="C47" s="17"/>
      <c r="D47" s="17"/>
      <c r="E47" s="17"/>
      <c r="F47" s="17"/>
      <c r="G47" s="17"/>
      <c r="H47" s="17"/>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4"/>
    </row>
    <row r="48" spans="1:42" ht="18.75" customHeight="1" x14ac:dyDescent="0.15">
      <c r="A48" s="14"/>
      <c r="B48" s="16"/>
      <c r="C48" s="225" t="s">
        <v>38</v>
      </c>
      <c r="D48" s="226"/>
      <c r="E48" s="226"/>
      <c r="F48" s="226"/>
      <c r="G48" s="226"/>
      <c r="H48" s="227"/>
      <c r="I48" s="17"/>
      <c r="J48" s="260"/>
      <c r="K48" s="261"/>
      <c r="L48" s="261"/>
      <c r="M48" s="262"/>
      <c r="N48" s="17" t="s">
        <v>135</v>
      </c>
      <c r="O48" s="17"/>
      <c r="P48" s="18"/>
      <c r="Q48" s="15"/>
      <c r="R48" s="18"/>
      <c r="S48" s="18"/>
      <c r="T48" s="74"/>
      <c r="U48" s="15"/>
      <c r="V48" s="18"/>
      <c r="W48" s="18"/>
      <c r="X48" s="18"/>
      <c r="Y48" s="18"/>
      <c r="Z48" s="18"/>
      <c r="AA48" s="18"/>
      <c r="AB48" s="18"/>
      <c r="AC48" s="18"/>
      <c r="AD48" s="18"/>
      <c r="AE48" s="15"/>
      <c r="AF48" s="18"/>
      <c r="AG48" s="18"/>
      <c r="AH48" s="74"/>
      <c r="AI48" s="15"/>
      <c r="AJ48" s="15"/>
      <c r="AK48" s="15"/>
      <c r="AL48" s="15"/>
      <c r="AM48" s="15"/>
      <c r="AN48" s="15"/>
      <c r="AO48" s="15"/>
      <c r="AP48" s="14"/>
    </row>
    <row r="49" spans="1:42" ht="18.75" customHeight="1" thickBot="1" x14ac:dyDescent="0.2">
      <c r="A49" s="14"/>
      <c r="B49" s="16"/>
      <c r="C49" s="215"/>
      <c r="D49" s="216"/>
      <c r="E49" s="216"/>
      <c r="F49" s="216"/>
      <c r="G49" s="216"/>
      <c r="H49" s="217"/>
      <c r="I49" s="17"/>
      <c r="J49" s="263"/>
      <c r="K49" s="264"/>
      <c r="L49" s="264"/>
      <c r="M49" s="265"/>
      <c r="N49" s="17" t="s">
        <v>134</v>
      </c>
      <c r="O49" s="17"/>
      <c r="P49" s="18"/>
      <c r="Q49" s="15"/>
      <c r="R49" s="18"/>
      <c r="S49" s="18"/>
      <c r="T49" s="74"/>
      <c r="U49" s="15"/>
      <c r="V49" s="18"/>
      <c r="W49" s="18"/>
      <c r="X49" s="18"/>
      <c r="Y49" s="18"/>
      <c r="Z49" s="18"/>
      <c r="AA49" s="18"/>
      <c r="AB49" s="18"/>
      <c r="AC49" s="18"/>
      <c r="AD49" s="18"/>
      <c r="AE49" s="15"/>
      <c r="AF49" s="18"/>
      <c r="AG49" s="18"/>
      <c r="AH49" s="74"/>
      <c r="AI49" s="15"/>
      <c r="AJ49" s="15"/>
      <c r="AK49" s="15"/>
      <c r="AL49" s="15"/>
      <c r="AM49" s="15"/>
      <c r="AN49" s="15"/>
      <c r="AO49" s="15"/>
      <c r="AP49" s="14"/>
    </row>
    <row r="50" spans="1:42" ht="18.75" customHeight="1" thickBot="1" x14ac:dyDescent="0.2">
      <c r="A50" s="14"/>
      <c r="B50" s="16"/>
      <c r="C50" s="17"/>
      <c r="D50" s="17"/>
      <c r="E50" s="17"/>
      <c r="F50" s="17"/>
      <c r="G50" s="17"/>
      <c r="H50" s="17"/>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4"/>
    </row>
    <row r="51" spans="1:42" ht="18.75" customHeight="1" thickBot="1" x14ac:dyDescent="0.2">
      <c r="A51" s="14"/>
      <c r="B51" s="16"/>
      <c r="C51" s="225" t="s">
        <v>224</v>
      </c>
      <c r="D51" s="226"/>
      <c r="E51" s="226"/>
      <c r="F51" s="226"/>
      <c r="G51" s="226"/>
      <c r="H51" s="227"/>
      <c r="I51" s="202" t="s">
        <v>227</v>
      </c>
      <c r="J51" s="202"/>
      <c r="K51" s="202"/>
      <c r="L51" s="202"/>
      <c r="M51" s="196"/>
      <c r="N51" s="197"/>
      <c r="O51" s="197"/>
      <c r="P51" s="198"/>
      <c r="Q51" s="15"/>
      <c r="R51" s="202" t="str">
        <f>IF(M51="有","水圧の必要な器具を選択","")</f>
        <v/>
      </c>
      <c r="S51" s="202"/>
      <c r="T51" s="202"/>
      <c r="U51" s="202"/>
      <c r="V51" s="202"/>
      <c r="W51" s="202"/>
      <c r="X51" s="202"/>
      <c r="Y51" s="202"/>
      <c r="Z51" s="203"/>
      <c r="AA51" s="204"/>
      <c r="AB51" s="204"/>
      <c r="AC51" s="204"/>
      <c r="AD51" s="204"/>
      <c r="AE51" s="205"/>
      <c r="AF51" s="15"/>
      <c r="AH51" s="218" t="str">
        <f>IF(Z51="その他","↓器具名を入力↓","")</f>
        <v/>
      </c>
      <c r="AI51" s="218"/>
      <c r="AJ51" s="218"/>
      <c r="AK51" s="218"/>
      <c r="AL51" s="218"/>
      <c r="AM51" s="218"/>
      <c r="AN51" s="218"/>
      <c r="AO51" s="15"/>
      <c r="AP51" s="14"/>
    </row>
    <row r="52" spans="1:42" ht="18.75" customHeight="1" thickBot="1" x14ac:dyDescent="0.2">
      <c r="A52" s="14"/>
      <c r="B52" s="16"/>
      <c r="C52" s="228" t="s">
        <v>225</v>
      </c>
      <c r="D52" s="229"/>
      <c r="E52" s="229"/>
      <c r="F52" s="229"/>
      <c r="G52" s="229"/>
      <c r="H52" s="230"/>
      <c r="I52" s="15"/>
      <c r="J52" s="15"/>
      <c r="K52" s="15"/>
      <c r="L52" s="15"/>
      <c r="M52" s="15"/>
      <c r="N52" s="15"/>
      <c r="O52" s="15"/>
      <c r="P52" s="15"/>
      <c r="Q52" s="15"/>
      <c r="R52" s="202" t="str">
        <f>IF(M51="有","作動水圧","")</f>
        <v/>
      </c>
      <c r="S52" s="202"/>
      <c r="T52" s="202"/>
      <c r="U52" s="202"/>
      <c r="V52" s="202"/>
      <c r="W52" s="202"/>
      <c r="X52" s="202"/>
      <c r="Y52" s="202"/>
      <c r="Z52" s="206"/>
      <c r="AA52" s="207"/>
      <c r="AB52" s="207"/>
      <c r="AC52" s="207"/>
      <c r="AD52" s="207"/>
      <c r="AE52" s="208"/>
      <c r="AF52" s="15" t="str">
        <f>IF(M51="有","MPa","")</f>
        <v/>
      </c>
      <c r="AG52" s="15"/>
      <c r="AH52" s="219"/>
      <c r="AI52" s="220"/>
      <c r="AJ52" s="220"/>
      <c r="AK52" s="220"/>
      <c r="AL52" s="220"/>
      <c r="AM52" s="220"/>
      <c r="AN52" s="221"/>
      <c r="AO52" s="15"/>
      <c r="AP52" s="14"/>
    </row>
    <row r="53" spans="1:42" ht="18.75" customHeight="1" thickBot="1" x14ac:dyDescent="0.2">
      <c r="A53" s="14"/>
      <c r="B53" s="16"/>
      <c r="C53" s="215" t="s">
        <v>226</v>
      </c>
      <c r="D53" s="216"/>
      <c r="E53" s="216"/>
      <c r="F53" s="216"/>
      <c r="G53" s="216"/>
      <c r="H53" s="217"/>
      <c r="I53" s="15"/>
      <c r="J53" s="15"/>
      <c r="K53" s="15"/>
      <c r="L53" s="15"/>
      <c r="M53" s="15"/>
      <c r="N53" s="15"/>
      <c r="O53" s="15"/>
      <c r="P53" s="15"/>
      <c r="Q53" s="15"/>
      <c r="R53" s="202" t="str">
        <f>IF(Z51="省スペース型トイレ","種類を選択","")</f>
        <v/>
      </c>
      <c r="S53" s="202"/>
      <c r="T53" s="202"/>
      <c r="U53" s="202"/>
      <c r="V53" s="202"/>
      <c r="W53" s="202"/>
      <c r="X53" s="202"/>
      <c r="Y53" s="202"/>
      <c r="Z53" s="209"/>
      <c r="AA53" s="210"/>
      <c r="AB53" s="210"/>
      <c r="AC53" s="210"/>
      <c r="AD53" s="210"/>
      <c r="AE53" s="211"/>
      <c r="AF53" s="15"/>
      <c r="AG53" s="15"/>
      <c r="AH53" s="15"/>
      <c r="AI53" s="15"/>
      <c r="AJ53" s="15"/>
      <c r="AK53" s="15"/>
      <c r="AL53" s="15"/>
      <c r="AM53" s="15"/>
      <c r="AN53" s="15"/>
      <c r="AO53" s="15"/>
      <c r="AP53" s="14"/>
    </row>
    <row r="54" spans="1:42" ht="18.75" customHeight="1" thickBot="1" x14ac:dyDescent="0.2">
      <c r="A54" s="14"/>
      <c r="B54" s="16"/>
      <c r="C54" s="17"/>
      <c r="D54" s="17"/>
      <c r="E54" s="17"/>
      <c r="F54" s="17"/>
      <c r="G54" s="17"/>
      <c r="H54" s="17"/>
      <c r="I54" s="15"/>
      <c r="J54" s="15"/>
      <c r="K54" s="15"/>
      <c r="L54" s="15"/>
      <c r="M54" s="15"/>
      <c r="N54" s="15"/>
      <c r="O54" s="15"/>
      <c r="P54" s="15"/>
      <c r="Q54" s="15"/>
      <c r="R54" s="18"/>
      <c r="S54" s="18"/>
      <c r="T54" s="18"/>
      <c r="U54" s="18"/>
      <c r="V54" s="18"/>
      <c r="W54" s="18"/>
      <c r="X54" s="18"/>
      <c r="Y54" s="18"/>
      <c r="Z54" s="15"/>
      <c r="AA54" s="15"/>
      <c r="AB54" s="15"/>
      <c r="AC54" s="15"/>
      <c r="AD54" s="15"/>
      <c r="AE54" s="15"/>
      <c r="AF54" s="15"/>
      <c r="AG54" s="15"/>
      <c r="AH54" s="15"/>
      <c r="AI54" s="15"/>
      <c r="AJ54" s="15"/>
      <c r="AK54" s="15"/>
      <c r="AL54" s="15"/>
      <c r="AM54" s="15"/>
      <c r="AN54" s="15"/>
      <c r="AO54" s="15"/>
      <c r="AP54" s="14"/>
    </row>
    <row r="55" spans="1:42" ht="18.75" customHeight="1" thickBot="1" x14ac:dyDescent="0.2">
      <c r="A55" s="14"/>
      <c r="B55" s="16"/>
      <c r="C55" s="199" t="s">
        <v>133</v>
      </c>
      <c r="D55" s="200"/>
      <c r="E55" s="200"/>
      <c r="F55" s="200"/>
      <c r="G55" s="200"/>
      <c r="H55" s="201"/>
      <c r="I55" s="259" t="s">
        <v>131</v>
      </c>
      <c r="J55" s="255"/>
      <c r="K55" s="255"/>
      <c r="L55" s="212"/>
      <c r="M55" s="213"/>
      <c r="N55" s="214"/>
      <c r="O55" s="17"/>
      <c r="P55" s="255" t="s">
        <v>91</v>
      </c>
      <c r="Q55" s="255"/>
      <c r="R55" s="255"/>
      <c r="S55" s="212"/>
      <c r="T55" s="214"/>
      <c r="U55" s="17" t="s">
        <v>157</v>
      </c>
      <c r="V55" s="18"/>
      <c r="W55" s="18"/>
      <c r="X55" s="202" t="s">
        <v>205</v>
      </c>
      <c r="Y55" s="202"/>
      <c r="Z55" s="202"/>
      <c r="AA55" s="202"/>
      <c r="AB55" s="196"/>
      <c r="AC55" s="197"/>
      <c r="AD55" s="197"/>
      <c r="AE55" s="198"/>
      <c r="AF55" s="18"/>
      <c r="AG55" s="18"/>
      <c r="AH55" s="74"/>
      <c r="AI55" s="15"/>
      <c r="AJ55" s="15"/>
      <c r="AK55" s="15"/>
      <c r="AL55" s="15"/>
      <c r="AM55" s="15"/>
      <c r="AN55" s="15"/>
      <c r="AO55" s="15"/>
      <c r="AP55" s="14"/>
    </row>
    <row r="56" spans="1:42" ht="18.75" customHeight="1" thickBot="1" x14ac:dyDescent="0.2">
      <c r="A56" s="14"/>
      <c r="B56" s="16"/>
      <c r="C56" s="17"/>
      <c r="D56" s="17"/>
      <c r="E56" s="17"/>
      <c r="F56" s="17"/>
      <c r="G56" s="17"/>
      <c r="H56" s="17"/>
      <c r="I56" s="17"/>
      <c r="J56" s="17"/>
      <c r="K56" s="17"/>
      <c r="L56" s="17"/>
      <c r="M56" s="17"/>
      <c r="N56" s="17"/>
      <c r="O56" s="17"/>
      <c r="P56" s="17"/>
      <c r="Q56" s="17"/>
      <c r="R56" s="17"/>
      <c r="S56" s="17"/>
      <c r="T56" s="17"/>
      <c r="U56" s="17"/>
      <c r="V56" s="18"/>
      <c r="W56" s="18"/>
      <c r="X56" s="18"/>
      <c r="Y56" s="18"/>
      <c r="Z56" s="18"/>
      <c r="AA56" s="18"/>
      <c r="AB56" s="18"/>
      <c r="AC56" s="18"/>
      <c r="AD56" s="18"/>
      <c r="AE56" s="15"/>
      <c r="AF56" s="18"/>
      <c r="AG56" s="18"/>
      <c r="AH56" s="74"/>
      <c r="AI56" s="15"/>
      <c r="AJ56" s="15"/>
      <c r="AK56" s="15"/>
      <c r="AL56" s="15"/>
      <c r="AM56" s="15"/>
      <c r="AN56" s="15"/>
      <c r="AO56" s="15"/>
      <c r="AP56" s="14"/>
    </row>
    <row r="57" spans="1:42" ht="18.75" customHeight="1" thickBot="1" x14ac:dyDescent="0.2">
      <c r="A57" s="14"/>
      <c r="B57" s="16"/>
      <c r="C57" s="199" t="s">
        <v>132</v>
      </c>
      <c r="D57" s="200"/>
      <c r="E57" s="200"/>
      <c r="F57" s="200"/>
      <c r="G57" s="200"/>
      <c r="H57" s="201"/>
      <c r="I57" s="259" t="s">
        <v>131</v>
      </c>
      <c r="J57" s="255"/>
      <c r="K57" s="255"/>
      <c r="L57" s="212"/>
      <c r="M57" s="213"/>
      <c r="N57" s="214"/>
      <c r="O57" s="17"/>
      <c r="P57" s="255" t="s">
        <v>91</v>
      </c>
      <c r="Q57" s="255"/>
      <c r="R57" s="255"/>
      <c r="S57" s="212"/>
      <c r="T57" s="214"/>
      <c r="U57" s="17" t="s">
        <v>156</v>
      </c>
      <c r="V57" s="15"/>
      <c r="W57" s="15"/>
      <c r="X57" s="202" t="s">
        <v>205</v>
      </c>
      <c r="Y57" s="202"/>
      <c r="Z57" s="202"/>
      <c r="AA57" s="202"/>
      <c r="AB57" s="196"/>
      <c r="AC57" s="197"/>
      <c r="AD57" s="197"/>
      <c r="AE57" s="198"/>
      <c r="AF57" s="15"/>
      <c r="AG57" s="15"/>
      <c r="AH57" s="15"/>
      <c r="AI57" s="15"/>
      <c r="AJ57" s="15"/>
      <c r="AK57" s="15"/>
      <c r="AL57" s="15"/>
      <c r="AM57" s="15"/>
      <c r="AN57" s="15"/>
      <c r="AO57" s="15"/>
      <c r="AP57" s="14"/>
    </row>
    <row r="58" spans="1:42" ht="18.75" customHeight="1" thickBot="1" x14ac:dyDescent="0.2">
      <c r="A58" s="14"/>
      <c r="B58" s="16"/>
      <c r="C58" s="17"/>
      <c r="D58" s="17"/>
      <c r="E58" s="17"/>
      <c r="F58" s="17"/>
      <c r="G58" s="17"/>
      <c r="H58" s="17"/>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4"/>
    </row>
    <row r="59" spans="1:42" ht="18.75" customHeight="1" thickBot="1" x14ac:dyDescent="0.2">
      <c r="A59" s="14"/>
      <c r="B59" s="16"/>
      <c r="C59" s="199" t="s">
        <v>158</v>
      </c>
      <c r="D59" s="200"/>
      <c r="E59" s="200"/>
      <c r="F59" s="200"/>
      <c r="G59" s="200"/>
      <c r="H59" s="201"/>
      <c r="I59" s="202" t="s">
        <v>130</v>
      </c>
      <c r="J59" s="202"/>
      <c r="K59" s="202"/>
      <c r="L59" s="202"/>
      <c r="M59" s="202"/>
      <c r="N59" s="212"/>
      <c r="O59" s="214"/>
      <c r="P59" s="17" t="s">
        <v>159</v>
      </c>
      <c r="Q59" s="15"/>
      <c r="R59" s="15"/>
      <c r="S59" s="202" t="s">
        <v>238</v>
      </c>
      <c r="T59" s="202"/>
      <c r="U59" s="202"/>
      <c r="V59" s="202"/>
      <c r="W59" s="202"/>
      <c r="X59" s="202"/>
      <c r="Y59" s="202"/>
      <c r="Z59" s="202"/>
      <c r="AA59" s="212"/>
      <c r="AB59" s="213"/>
      <c r="AC59" s="213"/>
      <c r="AD59" s="214"/>
      <c r="AE59" s="15"/>
      <c r="AF59" s="15"/>
      <c r="AG59" s="15"/>
      <c r="AH59" s="15"/>
      <c r="AI59" s="15"/>
      <c r="AJ59" s="15"/>
      <c r="AK59" s="15"/>
      <c r="AL59" s="15"/>
      <c r="AM59" s="15"/>
      <c r="AN59" s="15"/>
      <c r="AO59" s="15"/>
      <c r="AP59" s="14"/>
    </row>
    <row r="60" spans="1:42" ht="18.75" customHeight="1" thickBot="1" x14ac:dyDescent="0.2">
      <c r="A60" s="14"/>
      <c r="B60" s="16"/>
      <c r="C60" s="17"/>
      <c r="D60" s="17"/>
      <c r="E60" s="17"/>
      <c r="F60" s="17"/>
      <c r="G60" s="17"/>
      <c r="H60" s="17"/>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4"/>
    </row>
    <row r="61" spans="1:42" ht="18.75" customHeight="1" thickBot="1" x14ac:dyDescent="0.2">
      <c r="A61" s="14"/>
      <c r="B61" s="16"/>
      <c r="C61" s="199" t="s">
        <v>239</v>
      </c>
      <c r="D61" s="200"/>
      <c r="E61" s="200"/>
      <c r="F61" s="200"/>
      <c r="G61" s="200"/>
      <c r="H61" s="201"/>
      <c r="I61" s="202" t="s">
        <v>227</v>
      </c>
      <c r="J61" s="202"/>
      <c r="K61" s="202"/>
      <c r="L61" s="202"/>
      <c r="M61" s="196"/>
      <c r="N61" s="197"/>
      <c r="O61" s="197"/>
      <c r="P61" s="198"/>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4"/>
    </row>
    <row r="62" spans="1:42" ht="18.75" customHeight="1" thickBot="1" x14ac:dyDescent="0.2">
      <c r="A62" s="14"/>
      <c r="B62" s="16"/>
      <c r="C62" s="17"/>
      <c r="D62" s="17"/>
      <c r="E62" s="17"/>
      <c r="F62" s="17"/>
      <c r="G62" s="17"/>
      <c r="H62" s="17"/>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4"/>
    </row>
    <row r="63" spans="1:42" ht="18.75" customHeight="1" thickBot="1" x14ac:dyDescent="0.2">
      <c r="A63" s="14"/>
      <c r="B63" s="16"/>
      <c r="C63" s="199" t="s">
        <v>240</v>
      </c>
      <c r="D63" s="200"/>
      <c r="E63" s="200"/>
      <c r="F63" s="200"/>
      <c r="G63" s="200"/>
      <c r="H63" s="201"/>
      <c r="I63" s="202" t="s">
        <v>138</v>
      </c>
      <c r="J63" s="202"/>
      <c r="K63" s="202"/>
      <c r="L63" s="202"/>
      <c r="M63" s="196"/>
      <c r="N63" s="197"/>
      <c r="O63" s="197"/>
      <c r="P63" s="198"/>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4"/>
    </row>
    <row r="64" spans="1:42" ht="18.75" customHeight="1" thickBot="1" x14ac:dyDescent="0.2">
      <c r="A64" s="14"/>
      <c r="B64" s="13"/>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1"/>
    </row>
    <row r="65" spans="1:42" ht="18.75" customHeight="1" x14ac:dyDescent="0.15">
      <c r="A65" s="17"/>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4"/>
    </row>
    <row r="66" spans="1:42" ht="18.75" customHeight="1" x14ac:dyDescent="0.15">
      <c r="A66" s="14"/>
      <c r="B66" s="16"/>
      <c r="C66" s="74" t="s">
        <v>274</v>
      </c>
      <c r="D66" s="26" t="s">
        <v>272</v>
      </c>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15"/>
      <c r="AK66" s="15"/>
      <c r="AL66" s="15"/>
      <c r="AM66" s="15"/>
      <c r="AN66" s="15"/>
      <c r="AO66" s="15"/>
      <c r="AP66" s="14"/>
    </row>
    <row r="67" spans="1:42" ht="18.75" customHeight="1" thickBot="1" x14ac:dyDescent="0.2">
      <c r="A67" s="14"/>
      <c r="B67" s="16"/>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15"/>
      <c r="AK67" s="15"/>
      <c r="AL67" s="15"/>
      <c r="AM67" s="15"/>
      <c r="AN67" s="15"/>
      <c r="AO67" s="15"/>
      <c r="AP67" s="14"/>
    </row>
    <row r="68" spans="1:42" ht="18.75" customHeight="1" x14ac:dyDescent="0.15">
      <c r="A68" s="14"/>
      <c r="B68" s="16"/>
      <c r="C68" s="286" t="s">
        <v>273</v>
      </c>
      <c r="D68" s="226"/>
      <c r="E68" s="226"/>
      <c r="F68" s="226"/>
      <c r="G68" s="226"/>
      <c r="H68" s="226"/>
      <c r="I68" s="203"/>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5"/>
      <c r="AN68" s="15"/>
      <c r="AO68" s="15"/>
      <c r="AP68" s="14"/>
    </row>
    <row r="69" spans="1:42" ht="18.75" customHeight="1" x14ac:dyDescent="0.15">
      <c r="A69" s="14"/>
      <c r="B69" s="16"/>
      <c r="C69" s="287"/>
      <c r="D69" s="229"/>
      <c r="E69" s="229"/>
      <c r="F69" s="229"/>
      <c r="G69" s="229"/>
      <c r="H69" s="229"/>
      <c r="I69" s="288"/>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89"/>
      <c r="AL69" s="289"/>
      <c r="AM69" s="290"/>
      <c r="AN69" s="15"/>
      <c r="AO69" s="15"/>
      <c r="AP69" s="14"/>
    </row>
    <row r="70" spans="1:42" ht="18.75" customHeight="1" x14ac:dyDescent="0.15">
      <c r="A70" s="14"/>
      <c r="B70" s="16"/>
      <c r="C70" s="287"/>
      <c r="D70" s="229"/>
      <c r="E70" s="229"/>
      <c r="F70" s="229"/>
      <c r="G70" s="229"/>
      <c r="H70" s="229"/>
      <c r="I70" s="288"/>
      <c r="J70" s="289"/>
      <c r="K70" s="289"/>
      <c r="L70" s="289"/>
      <c r="M70" s="289"/>
      <c r="N70" s="289"/>
      <c r="O70" s="289"/>
      <c r="P70" s="289"/>
      <c r="Q70" s="289"/>
      <c r="R70" s="289"/>
      <c r="S70" s="289"/>
      <c r="T70" s="289"/>
      <c r="U70" s="289"/>
      <c r="V70" s="289"/>
      <c r="W70" s="289"/>
      <c r="X70" s="289"/>
      <c r="Y70" s="289"/>
      <c r="Z70" s="289"/>
      <c r="AA70" s="289"/>
      <c r="AB70" s="289"/>
      <c r="AC70" s="289"/>
      <c r="AD70" s="289"/>
      <c r="AE70" s="289"/>
      <c r="AF70" s="289"/>
      <c r="AG70" s="289"/>
      <c r="AH70" s="289"/>
      <c r="AI70" s="289"/>
      <c r="AJ70" s="289"/>
      <c r="AK70" s="289"/>
      <c r="AL70" s="289"/>
      <c r="AM70" s="290"/>
      <c r="AN70" s="15"/>
      <c r="AO70" s="15"/>
      <c r="AP70" s="14"/>
    </row>
    <row r="71" spans="1:42" ht="18.75" customHeight="1" x14ac:dyDescent="0.15">
      <c r="A71" s="14"/>
      <c r="B71" s="16"/>
      <c r="C71" s="287"/>
      <c r="D71" s="229"/>
      <c r="E71" s="229"/>
      <c r="F71" s="229"/>
      <c r="G71" s="229"/>
      <c r="H71" s="229"/>
      <c r="I71" s="288"/>
      <c r="J71" s="289"/>
      <c r="K71" s="289"/>
      <c r="L71" s="289"/>
      <c r="M71" s="289"/>
      <c r="N71" s="289"/>
      <c r="O71" s="289"/>
      <c r="P71" s="289"/>
      <c r="Q71" s="289"/>
      <c r="R71" s="289"/>
      <c r="S71" s="289"/>
      <c r="T71" s="289"/>
      <c r="U71" s="289"/>
      <c r="V71" s="289"/>
      <c r="W71" s="289"/>
      <c r="X71" s="289"/>
      <c r="Y71" s="289"/>
      <c r="Z71" s="289"/>
      <c r="AA71" s="289"/>
      <c r="AB71" s="289"/>
      <c r="AC71" s="289"/>
      <c r="AD71" s="289"/>
      <c r="AE71" s="289"/>
      <c r="AF71" s="289"/>
      <c r="AG71" s="289"/>
      <c r="AH71" s="289"/>
      <c r="AI71" s="289"/>
      <c r="AJ71" s="289"/>
      <c r="AK71" s="289"/>
      <c r="AL71" s="289"/>
      <c r="AM71" s="290"/>
      <c r="AN71" s="15"/>
      <c r="AO71" s="15"/>
      <c r="AP71" s="14"/>
    </row>
    <row r="72" spans="1:42" ht="18.75" customHeight="1" x14ac:dyDescent="0.15">
      <c r="A72" s="14"/>
      <c r="B72" s="16"/>
      <c r="C72" s="287"/>
      <c r="D72" s="229"/>
      <c r="E72" s="229"/>
      <c r="F72" s="229"/>
      <c r="G72" s="229"/>
      <c r="H72" s="229"/>
      <c r="I72" s="288"/>
      <c r="J72" s="289"/>
      <c r="K72" s="289"/>
      <c r="L72" s="289"/>
      <c r="M72" s="289"/>
      <c r="N72" s="289"/>
      <c r="O72" s="289"/>
      <c r="P72" s="289"/>
      <c r="Q72" s="289"/>
      <c r="R72" s="289"/>
      <c r="S72" s="289"/>
      <c r="T72" s="289"/>
      <c r="U72" s="289"/>
      <c r="V72" s="289"/>
      <c r="W72" s="289"/>
      <c r="X72" s="289"/>
      <c r="Y72" s="289"/>
      <c r="Z72" s="289"/>
      <c r="AA72" s="289"/>
      <c r="AB72" s="289"/>
      <c r="AC72" s="289"/>
      <c r="AD72" s="289"/>
      <c r="AE72" s="289"/>
      <c r="AF72" s="289"/>
      <c r="AG72" s="289"/>
      <c r="AH72" s="289"/>
      <c r="AI72" s="289"/>
      <c r="AJ72" s="289"/>
      <c r="AK72" s="289"/>
      <c r="AL72" s="289"/>
      <c r="AM72" s="290"/>
      <c r="AN72" s="15"/>
      <c r="AO72" s="15"/>
      <c r="AP72" s="14"/>
    </row>
    <row r="73" spans="1:42" ht="18.75" customHeight="1" x14ac:dyDescent="0.15">
      <c r="A73" s="14"/>
      <c r="B73" s="16"/>
      <c r="C73" s="287"/>
      <c r="D73" s="229"/>
      <c r="E73" s="229"/>
      <c r="F73" s="229"/>
      <c r="G73" s="229"/>
      <c r="H73" s="229"/>
      <c r="I73" s="288"/>
      <c r="J73" s="289"/>
      <c r="K73" s="289"/>
      <c r="L73" s="289"/>
      <c r="M73" s="289"/>
      <c r="N73" s="289"/>
      <c r="O73" s="289"/>
      <c r="P73" s="289"/>
      <c r="Q73" s="289"/>
      <c r="R73" s="289"/>
      <c r="S73" s="289"/>
      <c r="T73" s="289"/>
      <c r="U73" s="289"/>
      <c r="V73" s="289"/>
      <c r="W73" s="289"/>
      <c r="X73" s="289"/>
      <c r="Y73" s="289"/>
      <c r="Z73" s="289"/>
      <c r="AA73" s="289"/>
      <c r="AB73" s="289"/>
      <c r="AC73" s="289"/>
      <c r="AD73" s="289"/>
      <c r="AE73" s="289"/>
      <c r="AF73" s="289"/>
      <c r="AG73" s="289"/>
      <c r="AH73" s="289"/>
      <c r="AI73" s="289"/>
      <c r="AJ73" s="289"/>
      <c r="AK73" s="289"/>
      <c r="AL73" s="289"/>
      <c r="AM73" s="290"/>
      <c r="AN73" s="15"/>
      <c r="AO73" s="15"/>
      <c r="AP73" s="14"/>
    </row>
    <row r="74" spans="1:42" ht="18.75" customHeight="1" thickBot="1" x14ac:dyDescent="0.2">
      <c r="A74" s="14"/>
      <c r="B74" s="16"/>
      <c r="C74" s="215"/>
      <c r="D74" s="216"/>
      <c r="E74" s="216"/>
      <c r="F74" s="216"/>
      <c r="G74" s="216"/>
      <c r="H74" s="216"/>
      <c r="I74" s="291"/>
      <c r="J74" s="292"/>
      <c r="K74" s="292"/>
      <c r="L74" s="292"/>
      <c r="M74" s="292"/>
      <c r="N74" s="292"/>
      <c r="O74" s="292"/>
      <c r="P74" s="292"/>
      <c r="Q74" s="292"/>
      <c r="R74" s="292"/>
      <c r="S74" s="292"/>
      <c r="T74" s="292"/>
      <c r="U74" s="292"/>
      <c r="V74" s="292"/>
      <c r="W74" s="292"/>
      <c r="X74" s="292"/>
      <c r="Y74" s="292"/>
      <c r="Z74" s="292"/>
      <c r="AA74" s="292"/>
      <c r="AB74" s="292"/>
      <c r="AC74" s="292"/>
      <c r="AD74" s="292"/>
      <c r="AE74" s="292"/>
      <c r="AF74" s="292"/>
      <c r="AG74" s="292"/>
      <c r="AH74" s="292"/>
      <c r="AI74" s="292"/>
      <c r="AJ74" s="292"/>
      <c r="AK74" s="292"/>
      <c r="AL74" s="292"/>
      <c r="AM74" s="293"/>
      <c r="AN74" s="15"/>
      <c r="AO74" s="15"/>
      <c r="AP74" s="14"/>
    </row>
    <row r="75" spans="1:42" ht="18.75" customHeight="1" x14ac:dyDescent="0.15">
      <c r="A75" s="17"/>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4"/>
    </row>
    <row r="76" spans="1:42" ht="18.75" customHeight="1" thickBot="1" x14ac:dyDescent="0.2">
      <c r="A76" s="17"/>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4"/>
    </row>
    <row r="77" spans="1:42" ht="18.75" customHeight="1" x14ac:dyDescent="0.15">
      <c r="B77" s="246" t="s">
        <v>276</v>
      </c>
      <c r="C77" s="247"/>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8"/>
    </row>
    <row r="78" spans="1:42" ht="18.75" customHeight="1" x14ac:dyDescent="0.15">
      <c r="B78" s="249"/>
      <c r="C78" s="250"/>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250"/>
      <c r="AP78" s="251"/>
    </row>
    <row r="79" spans="1:42" ht="18.75" customHeight="1" thickBot="1" x14ac:dyDescent="0.2">
      <c r="B79" s="252"/>
      <c r="C79" s="253"/>
      <c r="D79" s="253"/>
      <c r="E79" s="253"/>
      <c r="F79" s="253"/>
      <c r="G79" s="253"/>
      <c r="H79" s="253"/>
      <c r="I79" s="253"/>
      <c r="J79" s="253"/>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253"/>
      <c r="AP79" s="254"/>
    </row>
  </sheetData>
  <sheetProtection algorithmName="SHA-512" hashValue="y8REBqylfbHbo9wxoqwhMoBvpI/kAE6amv/4eq6aB6j+y8ZuQ7YvCzXuSNNdjewKTZmAdP8rgaks6VLooQSvlQ==" saltValue="qeXgjoxzvx+6nWqnyxGcvg==" spinCount="100000" sheet="1" selectLockedCells="1"/>
  <mergeCells count="138">
    <mergeCell ref="C68:H74"/>
    <mergeCell ref="I68:AM74"/>
    <mergeCell ref="AH43:AI43"/>
    <mergeCell ref="C6:H10"/>
    <mergeCell ref="I6:L7"/>
    <mergeCell ref="M6:Z6"/>
    <mergeCell ref="M7:Z7"/>
    <mergeCell ref="I8:L9"/>
    <mergeCell ref="M8:Z8"/>
    <mergeCell ref="M9:Z9"/>
    <mergeCell ref="I10:L10"/>
    <mergeCell ref="M10:Z10"/>
    <mergeCell ref="X12:Y12"/>
    <mergeCell ref="L13:P13"/>
    <mergeCell ref="Q13:R13"/>
    <mergeCell ref="S13:U13"/>
    <mergeCell ref="V13:W13"/>
    <mergeCell ref="X13:Y13"/>
    <mergeCell ref="C12:H13"/>
    <mergeCell ref="I12:K13"/>
    <mergeCell ref="L12:P12"/>
    <mergeCell ref="Q12:R12"/>
    <mergeCell ref="S12:U12"/>
    <mergeCell ref="V12:W12"/>
    <mergeCell ref="C21:H22"/>
    <mergeCell ref="I21:L21"/>
    <mergeCell ref="M21:Q21"/>
    <mergeCell ref="I22:L22"/>
    <mergeCell ref="M22:Q22"/>
    <mergeCell ref="C27:H27"/>
    <mergeCell ref="I27:L27"/>
    <mergeCell ref="M27:P27"/>
    <mergeCell ref="I16:L16"/>
    <mergeCell ref="M16:Z16"/>
    <mergeCell ref="I17:L17"/>
    <mergeCell ref="M17:Z17"/>
    <mergeCell ref="I18:L18"/>
    <mergeCell ref="M18:Z18"/>
    <mergeCell ref="I19:L19"/>
    <mergeCell ref="M19:Z19"/>
    <mergeCell ref="C38:H38"/>
    <mergeCell ref="I38:L38"/>
    <mergeCell ref="I43:K43"/>
    <mergeCell ref="I44:K44"/>
    <mergeCell ref="L44:M44"/>
    <mergeCell ref="L43:M43"/>
    <mergeCell ref="C36:H36"/>
    <mergeCell ref="C31:H32"/>
    <mergeCell ref="I31:K31"/>
    <mergeCell ref="L31:M31"/>
    <mergeCell ref="I32:K32"/>
    <mergeCell ref="L32:M32"/>
    <mergeCell ref="C34:H34"/>
    <mergeCell ref="I34:L34"/>
    <mergeCell ref="M34:P34"/>
    <mergeCell ref="O40:P40"/>
    <mergeCell ref="O41:P41"/>
    <mergeCell ref="O42:P42"/>
    <mergeCell ref="O43:P43"/>
    <mergeCell ref="B77:AP79"/>
    <mergeCell ref="C15:H19"/>
    <mergeCell ref="I15:L15"/>
    <mergeCell ref="M15:P15"/>
    <mergeCell ref="C29:H29"/>
    <mergeCell ref="I29:L29"/>
    <mergeCell ref="M29:Q29"/>
    <mergeCell ref="C59:H59"/>
    <mergeCell ref="I59:M59"/>
    <mergeCell ref="N59:O59"/>
    <mergeCell ref="S59:Z59"/>
    <mergeCell ref="AA59:AD59"/>
    <mergeCell ref="P55:R55"/>
    <mergeCell ref="S55:T55"/>
    <mergeCell ref="C57:H57"/>
    <mergeCell ref="I57:K57"/>
    <mergeCell ref="L57:N57"/>
    <mergeCell ref="P57:R57"/>
    <mergeCell ref="S57:T57"/>
    <mergeCell ref="C48:H49"/>
    <mergeCell ref="J48:M48"/>
    <mergeCell ref="J49:M49"/>
    <mergeCell ref="C55:H55"/>
    <mergeCell ref="I55:K55"/>
    <mergeCell ref="S34:X34"/>
    <mergeCell ref="Y34:Z34"/>
    <mergeCell ref="I36:L36"/>
    <mergeCell ref="M36:S36"/>
    <mergeCell ref="M38:S38"/>
    <mergeCell ref="I40:K40"/>
    <mergeCell ref="I41:K41"/>
    <mergeCell ref="I42:K42"/>
    <mergeCell ref="L40:M40"/>
    <mergeCell ref="L41:M41"/>
    <mergeCell ref="L42:M42"/>
    <mergeCell ref="S40:AA40"/>
    <mergeCell ref="S41:AA41"/>
    <mergeCell ref="S42:AA42"/>
    <mergeCell ref="AH51:AN51"/>
    <mergeCell ref="AH52:AN52"/>
    <mergeCell ref="O44:R44"/>
    <mergeCell ref="C46:H46"/>
    <mergeCell ref="I46:P46"/>
    <mergeCell ref="Q46:S46"/>
    <mergeCell ref="S43:AA43"/>
    <mergeCell ref="AB40:AD40"/>
    <mergeCell ref="AE40:AF40"/>
    <mergeCell ref="AB41:AD41"/>
    <mergeCell ref="AE41:AF41"/>
    <mergeCell ref="AB42:AD42"/>
    <mergeCell ref="AE42:AF42"/>
    <mergeCell ref="AB43:AD43"/>
    <mergeCell ref="AE43:AF43"/>
    <mergeCell ref="C51:H51"/>
    <mergeCell ref="C52:H52"/>
    <mergeCell ref="I51:L51"/>
    <mergeCell ref="M51:P51"/>
    <mergeCell ref="R51:Y51"/>
    <mergeCell ref="C40:H44"/>
    <mergeCell ref="AH40:AI40"/>
    <mergeCell ref="AH41:AI41"/>
    <mergeCell ref="AH42:AI42"/>
    <mergeCell ref="AB55:AE55"/>
    <mergeCell ref="AB57:AE57"/>
    <mergeCell ref="C61:H61"/>
    <mergeCell ref="I61:L61"/>
    <mergeCell ref="M61:P61"/>
    <mergeCell ref="C63:H63"/>
    <mergeCell ref="I63:L63"/>
    <mergeCell ref="M63:P63"/>
    <mergeCell ref="Z51:AE51"/>
    <mergeCell ref="R52:Y52"/>
    <mergeCell ref="R53:Y53"/>
    <mergeCell ref="Z52:AE52"/>
    <mergeCell ref="Z53:AE53"/>
    <mergeCell ref="L55:N55"/>
    <mergeCell ref="C53:H53"/>
    <mergeCell ref="X55:AA55"/>
    <mergeCell ref="X57:AA57"/>
  </mergeCells>
  <phoneticPr fontId="1"/>
  <conditionalFormatting sqref="Y34:Z34">
    <cfRule type="expression" dxfId="13" priority="16">
      <formula>$M$34="既存建物"</formula>
    </cfRule>
  </conditionalFormatting>
  <conditionalFormatting sqref="AE40:AF40">
    <cfRule type="expression" dxfId="12" priority="15">
      <formula>$L$40&gt;0</formula>
    </cfRule>
  </conditionalFormatting>
  <conditionalFormatting sqref="AE41:AF41">
    <cfRule type="expression" dxfId="11" priority="14">
      <formula>$L$41&gt;0</formula>
    </cfRule>
  </conditionalFormatting>
  <conditionalFormatting sqref="AE42:AF42">
    <cfRule type="expression" dxfId="10" priority="13">
      <formula>$L$42&gt;0</formula>
    </cfRule>
  </conditionalFormatting>
  <conditionalFormatting sqref="AE43:AF43">
    <cfRule type="expression" dxfId="9" priority="12">
      <formula>$L$43&gt;0</formula>
    </cfRule>
  </conditionalFormatting>
  <conditionalFormatting sqref="Z51:AE51">
    <cfRule type="expression" dxfId="8" priority="10">
      <formula>$M$51="有"</formula>
    </cfRule>
  </conditionalFormatting>
  <conditionalFormatting sqref="Z52:AE52">
    <cfRule type="expression" dxfId="7" priority="9">
      <formula>$M$51="有"</formula>
    </cfRule>
  </conditionalFormatting>
  <conditionalFormatting sqref="Z53:AE53">
    <cfRule type="expression" dxfId="6" priority="8">
      <formula>$Z$51="省スペース型トイレ"</formula>
    </cfRule>
  </conditionalFormatting>
  <conditionalFormatting sqref="AH52:AN52">
    <cfRule type="expression" dxfId="5" priority="7">
      <formula>$Z$51="その他"</formula>
    </cfRule>
  </conditionalFormatting>
  <conditionalFormatting sqref="AH40:AI40">
    <cfRule type="expression" dxfId="4" priority="6">
      <formula>$L$40&gt;0</formula>
    </cfRule>
  </conditionalFormatting>
  <conditionalFormatting sqref="AH41:AI41">
    <cfRule type="expression" dxfId="3" priority="5">
      <formula>$L$41&gt;0</formula>
    </cfRule>
  </conditionalFormatting>
  <conditionalFormatting sqref="AH42:AI42">
    <cfRule type="expression" dxfId="2" priority="4">
      <formula>$L$42&gt;0</formula>
    </cfRule>
  </conditionalFormatting>
  <conditionalFormatting sqref="AH43:AI43">
    <cfRule type="expression" dxfId="1" priority="3">
      <formula>$L$43&gt;0</formula>
    </cfRule>
  </conditionalFormatting>
  <dataValidations count="1">
    <dataValidation type="date" allowBlank="1" showInputMessage="1" showErrorMessage="1" sqref="M21:Q21" xr:uid="{00000000-0002-0000-0100-000000000000}">
      <formula1>45017</formula1>
      <formula2>47573</formula2>
    </dataValidation>
  </dataValidations>
  <pageMargins left="0.78740157480314965" right="0.78740157480314965" top="0.78740157480314965" bottom="0.78740157480314965" header="0.31496062992125984" footer="0.31496062992125984"/>
  <pageSetup paperSize="8" orientation="portrait" verticalDpi="0" r:id="rId1"/>
  <ignoredErrors>
    <ignoredError sqref="S40:AA43" unlockedFormula="1"/>
  </ignoredErrors>
  <extLst>
    <ext xmlns:x14="http://schemas.microsoft.com/office/spreadsheetml/2009/9/main" uri="{78C0D931-6437-407d-A8EE-F0AAD7539E65}">
      <x14:conditionalFormattings>
        <x14:conditionalFormatting xmlns:xm="http://schemas.microsoft.com/office/excel/2006/main">
          <x14:cfRule type="expression" priority="1" id="{480A10C2-380F-470A-B5EE-264C77817EEB}">
            <xm:f>$L$55=OR(LIST!$C$43:$C$48)</xm:f>
            <x14:dxf/>
          </x14:cfRule>
          <xm:sqref>L55:N55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1000000}">
          <x14:formula1>
            <xm:f>LIST!$C$29:$C$30</xm:f>
          </x14:formula1>
          <xm:sqref>AA59:AD59 Y34:Z34 M51:P51 M61:P61</xm:sqref>
        </x14:dataValidation>
        <x14:dataValidation type="list" allowBlank="1" showInputMessage="1" showErrorMessage="1" xr:uid="{00000000-0002-0000-0100-000002000000}">
          <x14:formula1>
            <xm:f>LIST!$C$9:$C$10</xm:f>
          </x14:formula1>
          <xm:sqref>M34:P34</xm:sqref>
        </x14:dataValidation>
        <x14:dataValidation type="list" allowBlank="1" showInputMessage="1" showErrorMessage="1" xr:uid="{00000000-0002-0000-0100-000003000000}">
          <x14:formula1>
            <xm:f>LIST!$C$3:$C$4</xm:f>
          </x14:formula1>
          <xm:sqref>M27:P28</xm:sqref>
        </x14:dataValidation>
        <x14:dataValidation type="list" allowBlank="1" showInputMessage="1" showErrorMessage="1" xr:uid="{00000000-0002-0000-0100-000004000000}">
          <x14:formula1>
            <xm:f>LIST!$C$6:$C$7</xm:f>
          </x14:formula1>
          <xm:sqref>L31:M31</xm:sqref>
        </x14:dataValidation>
        <x14:dataValidation type="list" allowBlank="1" showInputMessage="1" showErrorMessage="1" xr:uid="{00000000-0002-0000-0100-000005000000}">
          <x14:formula1>
            <xm:f>LIST!$C$12:$C$17</xm:f>
          </x14:formula1>
          <xm:sqref>M36:S36</xm:sqref>
        </x14:dataValidation>
        <x14:dataValidation type="list" allowBlank="1" showInputMessage="1" showErrorMessage="1" xr:uid="{00000000-0002-0000-0100-000006000000}">
          <x14:formula1>
            <xm:f>LIST!$C$19:$C$20</xm:f>
          </x14:formula1>
          <xm:sqref>M38:S38</xm:sqref>
        </x14:dataValidation>
        <x14:dataValidation type="list" allowBlank="1" showInputMessage="1" showErrorMessage="1" xr:uid="{00000000-0002-0000-0100-000007000000}">
          <x14:formula1>
            <xm:f>LIST!$C$22:$C$24</xm:f>
          </x14:formula1>
          <xm:sqref>Z51</xm:sqref>
        </x14:dataValidation>
        <x14:dataValidation type="list" allowBlank="1" showInputMessage="1" showErrorMessage="1" xr:uid="{00000000-0002-0000-0100-000008000000}">
          <x14:formula1>
            <xm:f>LIST!$C$26:$C$27</xm:f>
          </x14:formula1>
          <xm:sqref>Z53:AE53</xm:sqref>
        </x14:dataValidation>
        <x14:dataValidation type="list" allowBlank="1" showInputMessage="1" showErrorMessage="1" xr:uid="{00000000-0002-0000-0100-000009000000}">
          <x14:formula1>
            <xm:f>LIST!$C$32:$C$33</xm:f>
          </x14:formula1>
          <xm:sqref>AB55:AE55</xm:sqref>
        </x14:dataValidation>
        <x14:dataValidation type="list" allowBlank="1" showInputMessage="1" showErrorMessage="1" xr:uid="{00000000-0002-0000-0100-00000A000000}">
          <x14:formula1>
            <xm:f>LIST!$C$35:$C$36</xm:f>
          </x14:formula1>
          <xm:sqref>AB57:AE57</xm:sqref>
        </x14:dataValidation>
        <x14:dataValidation type="list" allowBlank="1" showInputMessage="1" showErrorMessage="1" xr:uid="{00000000-0002-0000-0100-00000B000000}">
          <x14:formula1>
            <xm:f>LIST!$C$38:$C$41</xm:f>
          </x14:formula1>
          <xm:sqref>M63:P63</xm:sqref>
        </x14:dataValidation>
        <x14:dataValidation type="list" allowBlank="1" showInputMessage="1" showErrorMessage="1" xr:uid="{00000000-0002-0000-0100-00000C000000}">
          <x14:formula1>
            <xm:f>LIST!$C$43:$C$48</xm:f>
          </x14:formula1>
          <xm:sqref>L55:N55</xm:sqref>
        </x14:dataValidation>
        <x14:dataValidation type="list" allowBlank="1" showInputMessage="1" showErrorMessage="1" xr:uid="{00000000-0002-0000-0100-00000D000000}">
          <x14:formula1>
            <xm:f>LIST!$C$50:$C$52</xm:f>
          </x14:formula1>
          <xm:sqref>L57:N57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P34"/>
  <sheetViews>
    <sheetView showGridLines="0" zoomScaleNormal="100" workbookViewId="0">
      <selection activeCell="K6" sqref="K6:L6"/>
    </sheetView>
  </sheetViews>
  <sheetFormatPr defaultColWidth="3.125" defaultRowHeight="18.75" customHeight="1" x14ac:dyDescent="0.15"/>
  <cols>
    <col min="1" max="16384" width="3.125" style="31"/>
  </cols>
  <sheetData>
    <row r="1" spans="1:42" ht="18.75" customHeight="1" thickBot="1" x14ac:dyDescent="0.2"/>
    <row r="2" spans="1:42" ht="18.75" customHeight="1" thickBot="1" x14ac:dyDescent="0.2">
      <c r="B2" s="32" t="s">
        <v>223</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4"/>
    </row>
    <row r="3" spans="1:42" ht="18.75" customHeight="1" x14ac:dyDescent="0.15">
      <c r="B3" s="35"/>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7"/>
    </row>
    <row r="4" spans="1:42" ht="18.75" customHeight="1" x14ac:dyDescent="0.15">
      <c r="A4" s="36"/>
      <c r="B4" s="38"/>
      <c r="C4" s="39" t="s">
        <v>160</v>
      </c>
      <c r="D4" s="36" t="s">
        <v>161</v>
      </c>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7"/>
    </row>
    <row r="5" spans="1:42" ht="18.75" customHeight="1" thickBot="1" x14ac:dyDescent="0.2">
      <c r="A5" s="36"/>
      <c r="B5" s="38"/>
      <c r="C5" s="5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7"/>
    </row>
    <row r="6" spans="1:42" ht="18.75" customHeight="1" thickBot="1" x14ac:dyDescent="0.2">
      <c r="A6" s="36"/>
      <c r="B6" s="38"/>
      <c r="C6" s="303" t="s">
        <v>250</v>
      </c>
      <c r="D6" s="304"/>
      <c r="E6" s="304"/>
      <c r="F6" s="304"/>
      <c r="G6" s="304"/>
      <c r="H6" s="305"/>
      <c r="I6" s="306" t="s">
        <v>251</v>
      </c>
      <c r="J6" s="307"/>
      <c r="K6" s="212"/>
      <c r="L6" s="214"/>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7"/>
    </row>
    <row r="7" spans="1:42" ht="18.75" customHeight="1" thickBot="1" x14ac:dyDescent="0.2">
      <c r="A7" s="36"/>
      <c r="B7" s="38"/>
      <c r="C7" s="5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7"/>
    </row>
    <row r="8" spans="1:42" ht="18.75" customHeight="1" thickBot="1" x14ac:dyDescent="0.2">
      <c r="A8" s="36"/>
      <c r="B8" s="38"/>
      <c r="C8" s="303" t="s">
        <v>252</v>
      </c>
      <c r="D8" s="304"/>
      <c r="E8" s="304"/>
      <c r="F8" s="304"/>
      <c r="G8" s="304"/>
      <c r="H8" s="305"/>
      <c r="I8" s="307" t="s">
        <v>253</v>
      </c>
      <c r="J8" s="307"/>
      <c r="K8" s="307"/>
      <c r="L8" s="307"/>
      <c r="M8" s="307"/>
      <c r="N8" s="212"/>
      <c r="O8" s="213"/>
      <c r="P8" s="213"/>
      <c r="Q8" s="214"/>
      <c r="R8" s="36" t="s">
        <v>254</v>
      </c>
      <c r="S8" s="36"/>
      <c r="T8" s="36"/>
      <c r="U8" s="36"/>
      <c r="V8" s="36"/>
      <c r="W8" s="36"/>
      <c r="X8" s="36"/>
      <c r="Y8" s="36"/>
      <c r="Z8" s="36"/>
      <c r="AA8" s="36"/>
      <c r="AB8" s="36"/>
      <c r="AC8" s="36"/>
      <c r="AD8" s="36"/>
      <c r="AE8" s="36"/>
      <c r="AF8" s="36"/>
      <c r="AG8" s="36"/>
      <c r="AH8" s="36"/>
      <c r="AI8" s="36"/>
      <c r="AJ8" s="36"/>
      <c r="AK8" s="36"/>
      <c r="AL8" s="36"/>
      <c r="AM8" s="36"/>
      <c r="AN8" s="36"/>
      <c r="AO8" s="36"/>
      <c r="AP8" s="37"/>
    </row>
    <row r="9" spans="1:42" ht="18.75" customHeight="1" thickBot="1" x14ac:dyDescent="0.2">
      <c r="A9" s="36"/>
      <c r="B9" s="38"/>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7"/>
    </row>
    <row r="10" spans="1:42" ht="18.75" customHeight="1" x14ac:dyDescent="0.15">
      <c r="A10" s="36"/>
      <c r="B10" s="38"/>
      <c r="C10" s="309" t="s">
        <v>162</v>
      </c>
      <c r="D10" s="310"/>
      <c r="E10" s="310"/>
      <c r="F10" s="310"/>
      <c r="G10" s="310"/>
      <c r="H10" s="311"/>
      <c r="I10" s="306" t="s">
        <v>105</v>
      </c>
      <c r="J10" s="307"/>
      <c r="K10" s="307"/>
      <c r="L10" s="307"/>
      <c r="M10" s="307"/>
      <c r="N10" s="260"/>
      <c r="O10" s="261"/>
      <c r="P10" s="261"/>
      <c r="Q10" s="261"/>
      <c r="R10" s="261"/>
      <c r="S10" s="261"/>
      <c r="T10" s="262"/>
      <c r="U10" s="40" t="s">
        <v>163</v>
      </c>
      <c r="V10" s="40"/>
      <c r="W10" s="40"/>
      <c r="X10" s="40"/>
      <c r="Y10" s="40"/>
      <c r="Z10" s="40"/>
      <c r="AA10" s="40"/>
      <c r="AB10" s="36"/>
      <c r="AC10" s="36"/>
      <c r="AD10" s="36"/>
      <c r="AE10" s="36"/>
      <c r="AF10" s="36"/>
      <c r="AG10" s="36"/>
      <c r="AH10" s="36"/>
      <c r="AI10" s="36"/>
      <c r="AJ10" s="36"/>
      <c r="AK10" s="36"/>
      <c r="AL10" s="36"/>
      <c r="AM10" s="36"/>
      <c r="AN10" s="36"/>
      <c r="AO10" s="36"/>
      <c r="AP10" s="37"/>
    </row>
    <row r="11" spans="1:42" ht="18.75" customHeight="1" thickBot="1" x14ac:dyDescent="0.2">
      <c r="A11" s="36"/>
      <c r="B11" s="38"/>
      <c r="C11" s="312"/>
      <c r="D11" s="313"/>
      <c r="E11" s="313"/>
      <c r="F11" s="313"/>
      <c r="G11" s="313"/>
      <c r="H11" s="314"/>
      <c r="I11" s="306" t="s">
        <v>246</v>
      </c>
      <c r="J11" s="307"/>
      <c r="K11" s="307"/>
      <c r="L11" s="307"/>
      <c r="M11" s="308"/>
      <c r="N11" s="329"/>
      <c r="O11" s="330"/>
      <c r="P11" s="330"/>
      <c r="Q11" s="330"/>
      <c r="R11" s="264"/>
      <c r="S11" s="264"/>
      <c r="T11" s="265"/>
      <c r="U11" s="40"/>
      <c r="V11" s="40"/>
      <c r="W11" s="40"/>
      <c r="X11" s="40"/>
      <c r="Y11" s="40"/>
      <c r="Z11" s="40"/>
      <c r="AA11" s="40"/>
      <c r="AB11" s="36"/>
      <c r="AC11" s="36"/>
      <c r="AD11" s="36"/>
      <c r="AE11" s="36"/>
      <c r="AF11" s="36"/>
      <c r="AG11" s="36"/>
      <c r="AH11" s="36"/>
      <c r="AI11" s="36"/>
      <c r="AJ11" s="36"/>
      <c r="AK11" s="36"/>
      <c r="AL11" s="36"/>
      <c r="AM11" s="36"/>
      <c r="AN11" s="36"/>
      <c r="AO11" s="36"/>
      <c r="AP11" s="37"/>
    </row>
    <row r="12" spans="1:42" ht="18.75" customHeight="1" x14ac:dyDescent="0.15">
      <c r="A12" s="36"/>
      <c r="B12" s="38"/>
      <c r="C12" s="312"/>
      <c r="D12" s="313"/>
      <c r="E12" s="313"/>
      <c r="F12" s="313"/>
      <c r="G12" s="313"/>
      <c r="H12" s="314"/>
      <c r="I12" s="306" t="s">
        <v>164</v>
      </c>
      <c r="J12" s="307"/>
      <c r="K12" s="307"/>
      <c r="L12" s="307"/>
      <c r="M12" s="307"/>
      <c r="N12" s="278"/>
      <c r="O12" s="279"/>
      <c r="P12" s="279"/>
      <c r="Q12" s="285"/>
      <c r="R12" s="40" t="s">
        <v>165</v>
      </c>
      <c r="S12" s="40"/>
      <c r="T12" s="40"/>
      <c r="U12" s="40"/>
      <c r="V12" s="40"/>
      <c r="W12" s="40"/>
      <c r="X12" s="40"/>
      <c r="Y12" s="40"/>
      <c r="Z12" s="40"/>
      <c r="AA12" s="40"/>
      <c r="AB12" s="36"/>
      <c r="AC12" s="36"/>
      <c r="AD12" s="36"/>
      <c r="AE12" s="36"/>
      <c r="AF12" s="36"/>
      <c r="AG12" s="36"/>
      <c r="AH12" s="36"/>
      <c r="AI12" s="36"/>
      <c r="AJ12" s="36"/>
      <c r="AK12" s="36"/>
      <c r="AL12" s="36"/>
      <c r="AM12" s="36"/>
      <c r="AN12" s="36"/>
      <c r="AO12" s="36"/>
      <c r="AP12" s="37"/>
    </row>
    <row r="13" spans="1:42" ht="18.75" customHeight="1" thickBot="1" x14ac:dyDescent="0.2">
      <c r="A13" s="36"/>
      <c r="B13" s="38"/>
      <c r="C13" s="312"/>
      <c r="D13" s="313"/>
      <c r="E13" s="313"/>
      <c r="F13" s="313"/>
      <c r="G13" s="313"/>
      <c r="H13" s="314"/>
      <c r="I13" s="306" t="s">
        <v>111</v>
      </c>
      <c r="J13" s="307"/>
      <c r="K13" s="307"/>
      <c r="L13" s="307"/>
      <c r="M13" s="307"/>
      <c r="N13" s="263"/>
      <c r="O13" s="264"/>
      <c r="P13" s="264"/>
      <c r="Q13" s="265"/>
      <c r="R13" s="40" t="s">
        <v>136</v>
      </c>
      <c r="S13" s="40"/>
      <c r="T13" s="40"/>
      <c r="U13" s="40"/>
      <c r="V13" s="40"/>
      <c r="W13" s="40"/>
      <c r="X13" s="40"/>
      <c r="Y13" s="40"/>
      <c r="Z13" s="40"/>
      <c r="AA13" s="40"/>
      <c r="AB13" s="36"/>
      <c r="AC13" s="36"/>
      <c r="AD13" s="36"/>
      <c r="AE13" s="36"/>
      <c r="AF13" s="36"/>
      <c r="AG13" s="36"/>
      <c r="AH13" s="36"/>
      <c r="AI13" s="36"/>
      <c r="AJ13" s="36"/>
      <c r="AK13" s="36"/>
      <c r="AL13" s="36"/>
      <c r="AM13" s="36"/>
      <c r="AN13" s="36"/>
      <c r="AO13" s="36"/>
      <c r="AP13" s="37"/>
    </row>
    <row r="14" spans="1:42" ht="18.75" customHeight="1" thickBot="1" x14ac:dyDescent="0.2">
      <c r="A14" s="36"/>
      <c r="B14" s="38"/>
      <c r="C14" s="315"/>
      <c r="D14" s="316"/>
      <c r="E14" s="316"/>
      <c r="F14" s="316"/>
      <c r="G14" s="316"/>
      <c r="H14" s="317"/>
      <c r="I14" s="306" t="s">
        <v>107</v>
      </c>
      <c r="J14" s="307"/>
      <c r="K14" s="307"/>
      <c r="L14" s="307"/>
      <c r="M14" s="307"/>
      <c r="N14" s="326">
        <f>N12-N13</f>
        <v>0</v>
      </c>
      <c r="O14" s="327"/>
      <c r="P14" s="327"/>
      <c r="Q14" s="328"/>
      <c r="R14" s="40" t="s">
        <v>166</v>
      </c>
      <c r="S14" s="40"/>
      <c r="T14" s="40"/>
      <c r="U14" s="40"/>
      <c r="V14" s="40"/>
      <c r="W14" s="40"/>
      <c r="X14" s="40"/>
      <c r="Y14" s="40"/>
      <c r="Z14" s="40"/>
      <c r="AA14" s="40"/>
      <c r="AB14" s="36"/>
      <c r="AC14" s="36"/>
      <c r="AD14" s="36"/>
      <c r="AE14" s="36"/>
      <c r="AF14" s="36"/>
      <c r="AG14" s="36"/>
      <c r="AH14" s="36"/>
      <c r="AI14" s="36"/>
      <c r="AJ14" s="36"/>
      <c r="AK14" s="36"/>
      <c r="AL14" s="36"/>
      <c r="AM14" s="36"/>
      <c r="AN14" s="36"/>
      <c r="AO14" s="36"/>
      <c r="AP14" s="37"/>
    </row>
    <row r="15" spans="1:42" ht="18.75" customHeight="1" thickBot="1" x14ac:dyDescent="0.2">
      <c r="A15" s="36"/>
      <c r="B15" s="38"/>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7"/>
    </row>
    <row r="16" spans="1:42" ht="18.75" customHeight="1" thickBot="1" x14ac:dyDescent="0.2">
      <c r="B16" s="38"/>
      <c r="C16" s="303" t="s">
        <v>167</v>
      </c>
      <c r="D16" s="304"/>
      <c r="E16" s="304"/>
      <c r="F16" s="304"/>
      <c r="G16" s="304"/>
      <c r="H16" s="305"/>
      <c r="I16" s="307"/>
      <c r="J16" s="307"/>
      <c r="K16" s="307"/>
      <c r="L16" s="307"/>
      <c r="M16" s="308"/>
      <c r="N16" s="300"/>
      <c r="O16" s="301"/>
      <c r="P16" s="301"/>
      <c r="Q16" s="301"/>
      <c r="R16" s="302"/>
      <c r="S16" s="69" t="s">
        <v>249</v>
      </c>
      <c r="T16" s="300"/>
      <c r="U16" s="301"/>
      <c r="V16" s="301"/>
      <c r="W16" s="301"/>
      <c r="X16" s="302"/>
      <c r="Y16" s="36" t="s">
        <v>270</v>
      </c>
      <c r="Z16" s="36"/>
      <c r="AA16" s="36"/>
      <c r="AB16" s="36"/>
      <c r="AC16" s="36"/>
      <c r="AE16" s="36"/>
      <c r="AF16" s="36"/>
      <c r="AG16" s="36"/>
      <c r="AH16" s="36"/>
      <c r="AI16" s="36"/>
      <c r="AJ16" s="36"/>
      <c r="AK16" s="36"/>
      <c r="AL16" s="36"/>
      <c r="AM16" s="36"/>
      <c r="AN16" s="36"/>
      <c r="AO16" s="36"/>
      <c r="AP16" s="37"/>
    </row>
    <row r="17" spans="2:42" ht="18.75" customHeight="1" thickBot="1" x14ac:dyDescent="0.2">
      <c r="B17" s="38"/>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7"/>
    </row>
    <row r="18" spans="2:42" ht="18.75" customHeight="1" x14ac:dyDescent="0.15">
      <c r="B18" s="38"/>
      <c r="C18" s="309" t="s">
        <v>168</v>
      </c>
      <c r="D18" s="310"/>
      <c r="E18" s="310"/>
      <c r="F18" s="310"/>
      <c r="G18" s="310"/>
      <c r="H18" s="311"/>
      <c r="I18" s="306" t="s">
        <v>247</v>
      </c>
      <c r="J18" s="307"/>
      <c r="K18" s="307"/>
      <c r="L18" s="307"/>
      <c r="M18" s="307"/>
      <c r="N18" s="294"/>
      <c r="O18" s="295"/>
      <c r="P18" s="295"/>
      <c r="Q18" s="295"/>
      <c r="R18" s="296"/>
      <c r="S18" s="40"/>
      <c r="T18" s="40" t="s">
        <v>269</v>
      </c>
      <c r="U18" s="41"/>
      <c r="V18" s="41"/>
      <c r="W18" s="41"/>
      <c r="X18" s="36"/>
      <c r="Y18" s="36"/>
      <c r="Z18" s="36"/>
      <c r="AA18" s="36"/>
      <c r="AB18" s="36"/>
      <c r="AC18" s="36"/>
      <c r="AD18" s="36"/>
      <c r="AE18" s="36"/>
      <c r="AF18" s="36"/>
      <c r="AG18" s="36"/>
      <c r="AH18" s="36"/>
      <c r="AI18" s="36"/>
      <c r="AJ18" s="36"/>
      <c r="AK18" s="36"/>
      <c r="AL18" s="36"/>
      <c r="AM18" s="36"/>
      <c r="AN18" s="36"/>
      <c r="AO18" s="36"/>
      <c r="AP18" s="37"/>
    </row>
    <row r="19" spans="2:42" ht="18.75" customHeight="1" thickBot="1" x14ac:dyDescent="0.2">
      <c r="B19" s="38"/>
      <c r="C19" s="315"/>
      <c r="D19" s="316"/>
      <c r="E19" s="316"/>
      <c r="F19" s="316"/>
      <c r="G19" s="316"/>
      <c r="H19" s="317"/>
      <c r="I19" s="306" t="s">
        <v>248</v>
      </c>
      <c r="J19" s="307"/>
      <c r="K19" s="307"/>
      <c r="L19" s="307"/>
      <c r="M19" s="307"/>
      <c r="N19" s="297"/>
      <c r="O19" s="298"/>
      <c r="P19" s="298"/>
      <c r="Q19" s="298"/>
      <c r="R19" s="299"/>
      <c r="S19" s="40"/>
      <c r="T19" s="40" t="s">
        <v>268</v>
      </c>
      <c r="U19" s="41"/>
      <c r="V19" s="41"/>
      <c r="W19" s="41"/>
      <c r="X19" s="36"/>
      <c r="Y19" s="36"/>
      <c r="Z19" s="36"/>
      <c r="AA19" s="36"/>
      <c r="AB19" s="36"/>
      <c r="AC19" s="36"/>
      <c r="AD19" s="36"/>
      <c r="AE19" s="36"/>
      <c r="AF19" s="36"/>
      <c r="AG19" s="36"/>
      <c r="AH19" s="36"/>
      <c r="AI19" s="36"/>
      <c r="AJ19" s="36"/>
      <c r="AK19" s="36"/>
      <c r="AL19" s="36"/>
      <c r="AM19" s="36"/>
      <c r="AN19" s="36"/>
      <c r="AO19" s="36"/>
      <c r="AP19" s="37"/>
    </row>
    <row r="20" spans="2:42" ht="18.75" customHeight="1" thickBot="1" x14ac:dyDescent="0.2">
      <c r="B20" s="38"/>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7"/>
    </row>
    <row r="21" spans="2:42" ht="18.75" customHeight="1" x14ac:dyDescent="0.15">
      <c r="B21" s="38"/>
      <c r="C21" s="309" t="s">
        <v>169</v>
      </c>
      <c r="D21" s="310"/>
      <c r="E21" s="310"/>
      <c r="F21" s="310"/>
      <c r="G21" s="310"/>
      <c r="H21" s="311"/>
      <c r="I21" s="307" t="s">
        <v>122</v>
      </c>
      <c r="J21" s="307"/>
      <c r="K21" s="307"/>
      <c r="L21" s="307"/>
      <c r="M21" s="307"/>
      <c r="N21" s="320"/>
      <c r="O21" s="321"/>
      <c r="P21" s="321"/>
      <c r="Q21" s="322"/>
      <c r="R21" s="36" t="s">
        <v>170</v>
      </c>
      <c r="S21" s="36"/>
      <c r="T21" s="36"/>
      <c r="U21" s="320"/>
      <c r="V21" s="321"/>
      <c r="W21" s="321"/>
      <c r="X21" s="322"/>
      <c r="Y21" s="36" t="s">
        <v>171</v>
      </c>
      <c r="Z21" s="36"/>
      <c r="AA21" s="36"/>
      <c r="AB21" s="36"/>
      <c r="AC21" s="36"/>
      <c r="AD21" s="36"/>
      <c r="AE21" s="36"/>
      <c r="AF21" s="36"/>
      <c r="AG21" s="36"/>
      <c r="AH21" s="36"/>
      <c r="AI21" s="36"/>
      <c r="AJ21" s="36"/>
      <c r="AK21" s="36"/>
      <c r="AL21" s="36"/>
      <c r="AM21" s="36"/>
      <c r="AN21" s="36"/>
      <c r="AO21" s="36"/>
      <c r="AP21" s="37"/>
    </row>
    <row r="22" spans="2:42" ht="18.75" customHeight="1" thickBot="1" x14ac:dyDescent="0.2">
      <c r="B22" s="38"/>
      <c r="C22" s="315"/>
      <c r="D22" s="316"/>
      <c r="E22" s="316"/>
      <c r="F22" s="316"/>
      <c r="G22" s="316"/>
      <c r="H22" s="317"/>
      <c r="I22" s="307" t="s">
        <v>123</v>
      </c>
      <c r="J22" s="307"/>
      <c r="K22" s="307"/>
      <c r="L22" s="307"/>
      <c r="M22" s="307"/>
      <c r="N22" s="323"/>
      <c r="O22" s="324"/>
      <c r="P22" s="324"/>
      <c r="Q22" s="325"/>
      <c r="R22" s="36" t="s">
        <v>172</v>
      </c>
      <c r="S22" s="36"/>
      <c r="T22" s="36"/>
      <c r="U22" s="323"/>
      <c r="V22" s="324"/>
      <c r="W22" s="324"/>
      <c r="X22" s="325"/>
      <c r="Y22" s="36" t="s">
        <v>173</v>
      </c>
      <c r="Z22" s="36"/>
      <c r="AA22" s="36"/>
      <c r="AB22" s="36"/>
      <c r="AC22" s="36"/>
      <c r="AD22" s="36"/>
      <c r="AE22" s="36"/>
      <c r="AF22" s="36"/>
      <c r="AG22" s="36"/>
      <c r="AH22" s="36"/>
      <c r="AI22" s="36"/>
      <c r="AJ22" s="36"/>
      <c r="AK22" s="36"/>
      <c r="AL22" s="36"/>
      <c r="AM22" s="36"/>
      <c r="AN22" s="36"/>
      <c r="AO22" s="36"/>
      <c r="AP22" s="37"/>
    </row>
    <row r="23" spans="2:42" ht="18.75" customHeight="1" x14ac:dyDescent="0.15">
      <c r="B23" s="38"/>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7"/>
    </row>
    <row r="24" spans="2:42" ht="18.75" customHeight="1" x14ac:dyDescent="0.15">
      <c r="B24" s="38"/>
      <c r="C24" s="318" t="s">
        <v>174</v>
      </c>
      <c r="D24" s="310"/>
      <c r="E24" s="310"/>
      <c r="F24" s="310"/>
      <c r="G24" s="310"/>
      <c r="H24" s="311"/>
      <c r="I24" s="42"/>
      <c r="J24" s="42"/>
      <c r="K24" s="42"/>
      <c r="L24" s="42"/>
      <c r="M24" s="42"/>
      <c r="N24" s="42"/>
      <c r="O24" s="42"/>
      <c r="P24" s="42"/>
      <c r="Q24" s="42"/>
      <c r="R24" s="42"/>
      <c r="S24" s="42"/>
      <c r="T24" s="42"/>
      <c r="U24" s="42"/>
      <c r="V24" s="42"/>
      <c r="W24" s="42"/>
      <c r="X24" s="42"/>
      <c r="Y24" s="42"/>
      <c r="Z24" s="42"/>
      <c r="AA24" s="42"/>
      <c r="AB24" s="42"/>
      <c r="AC24" s="36"/>
      <c r="AD24" s="36"/>
      <c r="AE24" s="36"/>
      <c r="AF24" s="36"/>
      <c r="AG24" s="36"/>
      <c r="AH24" s="36"/>
      <c r="AI24" s="36"/>
      <c r="AJ24" s="36"/>
      <c r="AK24" s="36"/>
      <c r="AL24" s="36"/>
      <c r="AM24" s="36"/>
      <c r="AN24" s="36"/>
      <c r="AO24" s="36"/>
      <c r="AP24" s="37"/>
    </row>
    <row r="25" spans="2:42" ht="18.75" customHeight="1" x14ac:dyDescent="0.15">
      <c r="B25" s="38"/>
      <c r="C25" s="312"/>
      <c r="D25" s="313"/>
      <c r="E25" s="313"/>
      <c r="F25" s="313"/>
      <c r="G25" s="313"/>
      <c r="H25" s="314"/>
      <c r="I25" s="42"/>
      <c r="J25" s="319"/>
      <c r="K25" s="319"/>
      <c r="L25" s="319"/>
      <c r="M25" s="319"/>
      <c r="N25" s="319"/>
      <c r="O25" s="319"/>
      <c r="P25" s="319"/>
      <c r="Q25" s="319"/>
      <c r="R25" s="319"/>
      <c r="S25" s="319"/>
      <c r="T25" s="319"/>
      <c r="U25" s="319"/>
      <c r="V25" s="319"/>
      <c r="W25" s="319"/>
      <c r="X25" s="319"/>
      <c r="Y25" s="319"/>
      <c r="Z25" s="319"/>
      <c r="AA25" s="319"/>
      <c r="AB25" s="42"/>
      <c r="AC25" s="36" t="s">
        <v>175</v>
      </c>
      <c r="AD25" s="36"/>
      <c r="AE25" s="36"/>
      <c r="AF25" s="36"/>
      <c r="AG25" s="36"/>
      <c r="AH25" s="36"/>
      <c r="AI25" s="36"/>
      <c r="AJ25" s="36"/>
      <c r="AK25" s="36"/>
      <c r="AL25" s="36"/>
      <c r="AM25" s="36"/>
      <c r="AN25" s="36"/>
      <c r="AO25" s="36"/>
      <c r="AP25" s="37"/>
    </row>
    <row r="26" spans="2:42" ht="18.75" customHeight="1" x14ac:dyDescent="0.15">
      <c r="B26" s="38"/>
      <c r="C26" s="312"/>
      <c r="D26" s="313"/>
      <c r="E26" s="313"/>
      <c r="F26" s="313"/>
      <c r="G26" s="313"/>
      <c r="H26" s="314"/>
      <c r="I26" s="42"/>
      <c r="J26" s="319"/>
      <c r="K26" s="319"/>
      <c r="L26" s="319"/>
      <c r="M26" s="319"/>
      <c r="N26" s="319"/>
      <c r="O26" s="319"/>
      <c r="P26" s="319"/>
      <c r="Q26" s="319"/>
      <c r="R26" s="319"/>
      <c r="S26" s="319"/>
      <c r="T26" s="319"/>
      <c r="U26" s="319"/>
      <c r="V26" s="319"/>
      <c r="W26" s="319"/>
      <c r="X26" s="319"/>
      <c r="Y26" s="319"/>
      <c r="Z26" s="319"/>
      <c r="AA26" s="319"/>
      <c r="AB26" s="42"/>
      <c r="AC26" s="36"/>
      <c r="AD26" s="36"/>
      <c r="AE26" s="36"/>
      <c r="AF26" s="36"/>
      <c r="AG26" s="36"/>
      <c r="AH26" s="36"/>
      <c r="AI26" s="36"/>
      <c r="AJ26" s="36"/>
      <c r="AK26" s="36"/>
      <c r="AL26" s="36"/>
      <c r="AM26" s="36"/>
      <c r="AN26" s="36"/>
      <c r="AO26" s="36"/>
      <c r="AP26" s="37"/>
    </row>
    <row r="27" spans="2:42" ht="18.75" customHeight="1" x14ac:dyDescent="0.15">
      <c r="B27" s="38"/>
      <c r="C27" s="312"/>
      <c r="D27" s="313"/>
      <c r="E27" s="313"/>
      <c r="F27" s="313"/>
      <c r="G27" s="313"/>
      <c r="H27" s="314"/>
      <c r="I27" s="42"/>
      <c r="J27" s="319"/>
      <c r="K27" s="319"/>
      <c r="L27" s="319"/>
      <c r="M27" s="319"/>
      <c r="N27" s="319"/>
      <c r="O27" s="319"/>
      <c r="P27" s="319"/>
      <c r="Q27" s="319"/>
      <c r="R27" s="319"/>
      <c r="S27" s="319"/>
      <c r="T27" s="319"/>
      <c r="U27" s="319"/>
      <c r="V27" s="319"/>
      <c r="W27" s="319"/>
      <c r="X27" s="319"/>
      <c r="Y27" s="319"/>
      <c r="Z27" s="319"/>
      <c r="AA27" s="319"/>
      <c r="AB27" s="42"/>
      <c r="AC27" s="36"/>
      <c r="AD27" s="36"/>
      <c r="AE27" s="36"/>
      <c r="AF27" s="36"/>
      <c r="AG27" s="36"/>
      <c r="AH27" s="36"/>
      <c r="AI27" s="36"/>
      <c r="AJ27" s="36"/>
      <c r="AK27" s="36"/>
      <c r="AL27" s="36"/>
      <c r="AM27" s="36"/>
      <c r="AN27" s="36"/>
      <c r="AO27" s="36"/>
      <c r="AP27" s="37"/>
    </row>
    <row r="28" spans="2:42" ht="18.75" customHeight="1" x14ac:dyDescent="0.15">
      <c r="B28" s="38"/>
      <c r="C28" s="315"/>
      <c r="D28" s="316"/>
      <c r="E28" s="316"/>
      <c r="F28" s="316"/>
      <c r="G28" s="316"/>
      <c r="H28" s="317"/>
      <c r="I28" s="42"/>
      <c r="J28" s="42"/>
      <c r="K28" s="42"/>
      <c r="L28" s="42"/>
      <c r="M28" s="42"/>
      <c r="N28" s="42"/>
      <c r="O28" s="42"/>
      <c r="P28" s="42"/>
      <c r="Q28" s="42"/>
      <c r="R28" s="42"/>
      <c r="S28" s="42"/>
      <c r="T28" s="42"/>
      <c r="U28" s="42"/>
      <c r="V28" s="42"/>
      <c r="W28" s="42"/>
      <c r="X28" s="42"/>
      <c r="Y28" s="42"/>
      <c r="Z28" s="42"/>
      <c r="AA28" s="42"/>
      <c r="AB28" s="42"/>
      <c r="AC28" s="36"/>
      <c r="AD28" s="36"/>
      <c r="AE28" s="36"/>
      <c r="AF28" s="36"/>
      <c r="AG28" s="36"/>
      <c r="AH28" s="36"/>
      <c r="AI28" s="36"/>
      <c r="AJ28" s="36"/>
      <c r="AK28" s="36"/>
      <c r="AL28" s="36"/>
      <c r="AM28" s="36"/>
      <c r="AN28" s="36"/>
      <c r="AO28" s="36"/>
      <c r="AP28" s="37"/>
    </row>
    <row r="29" spans="2:42" ht="18.75" customHeight="1" x14ac:dyDescent="0.15">
      <c r="B29" s="38"/>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7"/>
    </row>
    <row r="30" spans="2:42" ht="18.75" customHeight="1" x14ac:dyDescent="0.15">
      <c r="B30" s="43"/>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5"/>
    </row>
    <row r="31" spans="2:42" ht="18.75" customHeight="1" x14ac:dyDescent="0.15">
      <c r="B31" s="38"/>
      <c r="C31" s="36" t="s">
        <v>176</v>
      </c>
      <c r="D31" s="36" t="s">
        <v>177</v>
      </c>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7"/>
    </row>
    <row r="32" spans="2:42" ht="18.75" customHeight="1" x14ac:dyDescent="0.15">
      <c r="B32" s="38"/>
      <c r="C32" s="36"/>
      <c r="D32" s="36" t="s">
        <v>178</v>
      </c>
      <c r="E32" s="307" t="s">
        <v>179</v>
      </c>
      <c r="F32" s="307"/>
      <c r="G32" s="307"/>
      <c r="H32" s="307"/>
      <c r="I32" s="307"/>
      <c r="J32" s="307"/>
      <c r="K32" s="307"/>
      <c r="L32" s="36" t="s">
        <v>180</v>
      </c>
      <c r="M32" s="36" t="s">
        <v>181</v>
      </c>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7"/>
    </row>
    <row r="33" spans="2:42" ht="18.75" customHeight="1" x14ac:dyDescent="0.15">
      <c r="B33" s="38"/>
      <c r="C33" s="36"/>
      <c r="D33" s="36" t="s">
        <v>182</v>
      </c>
      <c r="E33" s="307" t="s">
        <v>183</v>
      </c>
      <c r="F33" s="307"/>
      <c r="G33" s="307"/>
      <c r="H33" s="307"/>
      <c r="I33" s="307"/>
      <c r="J33" s="307"/>
      <c r="K33" s="307"/>
      <c r="L33" s="36" t="s">
        <v>184</v>
      </c>
      <c r="M33" s="36" t="s">
        <v>275</v>
      </c>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7"/>
    </row>
    <row r="34" spans="2:42" ht="18.75" customHeight="1" thickBot="1" x14ac:dyDescent="0.2">
      <c r="B34" s="46"/>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8"/>
    </row>
  </sheetData>
  <sheetProtection algorithmName="SHA-512" hashValue="0eIw626LXvZrprfpZnQm3k9UJJugZCvWMmGraxvrwat0lK8Hf5dasBZ9gj/iCUOghhpNCPsa0N21uO69CTX5Fw==" saltValue="L2u3u3Kdi94IouGwlu6sGw==" spinCount="100000" sheet="1" selectLockedCells="1"/>
  <mergeCells count="37">
    <mergeCell ref="N13:Q13"/>
    <mergeCell ref="I14:M14"/>
    <mergeCell ref="N14:Q14"/>
    <mergeCell ref="I11:M11"/>
    <mergeCell ref="N11:T11"/>
    <mergeCell ref="C18:H19"/>
    <mergeCell ref="I18:M18"/>
    <mergeCell ref="I19:M19"/>
    <mergeCell ref="N18:R18"/>
    <mergeCell ref="N19:R19"/>
    <mergeCell ref="C24:H28"/>
    <mergeCell ref="J25:AA27"/>
    <mergeCell ref="E32:K32"/>
    <mergeCell ref="E33:K33"/>
    <mergeCell ref="C21:H22"/>
    <mergeCell ref="I21:M21"/>
    <mergeCell ref="N21:Q21"/>
    <mergeCell ref="U21:X21"/>
    <mergeCell ref="I22:M22"/>
    <mergeCell ref="N22:Q22"/>
    <mergeCell ref="U22:X22"/>
    <mergeCell ref="T16:X16"/>
    <mergeCell ref="C6:H6"/>
    <mergeCell ref="I6:J6"/>
    <mergeCell ref="K6:L6"/>
    <mergeCell ref="C8:H8"/>
    <mergeCell ref="I8:M8"/>
    <mergeCell ref="N8:Q8"/>
    <mergeCell ref="C16:H16"/>
    <mergeCell ref="I16:M16"/>
    <mergeCell ref="N16:R16"/>
    <mergeCell ref="C10:H14"/>
    <mergeCell ref="I10:M10"/>
    <mergeCell ref="N10:T10"/>
    <mergeCell ref="I12:M12"/>
    <mergeCell ref="N12:Q12"/>
    <mergeCell ref="I13:M13"/>
  </mergeCells>
  <phoneticPr fontId="1"/>
  <pageMargins left="0.78740157480314965" right="0.78740157480314965" top="0.78740157480314965" bottom="0.78740157480314965" header="0.31496062992125984" footer="0.31496062992125984"/>
  <pageSetup paperSize="8"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LIST!$C$6:$C$7</xm:f>
          </x14:formula1>
          <xm:sqref>N8:Q8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B2:C52"/>
  <sheetViews>
    <sheetView workbookViewId="0">
      <selection activeCell="L57" sqref="L57:N57"/>
    </sheetView>
  </sheetViews>
  <sheetFormatPr defaultColWidth="3.125" defaultRowHeight="18.75" customHeight="1" x14ac:dyDescent="0.15"/>
  <cols>
    <col min="1" max="1" width="3.125" style="50"/>
    <col min="2" max="2" width="21.625" style="50" bestFit="1" customWidth="1"/>
    <col min="3" max="3" width="18.375" style="50" bestFit="1" customWidth="1"/>
    <col min="4" max="16384" width="3.125" style="50"/>
  </cols>
  <sheetData>
    <row r="2" spans="2:3" ht="18.75" customHeight="1" x14ac:dyDescent="0.15">
      <c r="B2" s="49" t="s">
        <v>185</v>
      </c>
    </row>
    <row r="3" spans="2:3" ht="18.75" customHeight="1" x14ac:dyDescent="0.15">
      <c r="B3" s="50" t="s">
        <v>186</v>
      </c>
      <c r="C3" s="50" t="s">
        <v>187</v>
      </c>
    </row>
    <row r="4" spans="2:3" ht="18.75" customHeight="1" x14ac:dyDescent="0.15">
      <c r="C4" s="50" t="s">
        <v>45</v>
      </c>
    </row>
    <row r="6" spans="2:3" ht="18.75" customHeight="1" x14ac:dyDescent="0.15">
      <c r="B6" s="50" t="s">
        <v>201</v>
      </c>
      <c r="C6" s="50">
        <v>4</v>
      </c>
    </row>
    <row r="7" spans="2:3" ht="18.75" customHeight="1" x14ac:dyDescent="0.15">
      <c r="C7" s="50">
        <v>5</v>
      </c>
    </row>
    <row r="9" spans="2:3" ht="18.75" customHeight="1" x14ac:dyDescent="0.15">
      <c r="B9" s="50" t="s">
        <v>202</v>
      </c>
      <c r="C9" s="50" t="s">
        <v>203</v>
      </c>
    </row>
    <row r="10" spans="2:3" ht="18.75" customHeight="1" x14ac:dyDescent="0.15">
      <c r="C10" s="50" t="s">
        <v>204</v>
      </c>
    </row>
    <row r="12" spans="2:3" ht="18.75" customHeight="1" x14ac:dyDescent="0.15">
      <c r="B12" s="50" t="s">
        <v>206</v>
      </c>
      <c r="C12" s="50" t="s">
        <v>207</v>
      </c>
    </row>
    <row r="13" spans="2:3" ht="18.75" customHeight="1" x14ac:dyDescent="0.15">
      <c r="C13" s="50" t="s">
        <v>208</v>
      </c>
    </row>
    <row r="14" spans="2:3" ht="18.75" customHeight="1" x14ac:dyDescent="0.15">
      <c r="C14" s="50" t="s">
        <v>209</v>
      </c>
    </row>
    <row r="15" spans="2:3" ht="18.75" customHeight="1" x14ac:dyDescent="0.15">
      <c r="C15" s="50" t="s">
        <v>210</v>
      </c>
    </row>
    <row r="16" spans="2:3" ht="18.75" customHeight="1" x14ac:dyDescent="0.15">
      <c r="C16" s="50" t="s">
        <v>211</v>
      </c>
    </row>
    <row r="17" spans="2:3" ht="18.75" customHeight="1" x14ac:dyDescent="0.15">
      <c r="C17" s="50" t="s">
        <v>212</v>
      </c>
    </row>
    <row r="19" spans="2:3" ht="18.75" customHeight="1" x14ac:dyDescent="0.15">
      <c r="B19" s="50" t="s">
        <v>188</v>
      </c>
      <c r="C19" s="50" t="s">
        <v>213</v>
      </c>
    </row>
    <row r="20" spans="2:3" ht="18.75" customHeight="1" x14ac:dyDescent="0.15">
      <c r="C20" s="50" t="s">
        <v>214</v>
      </c>
    </row>
    <row r="22" spans="2:3" ht="18.75" customHeight="1" x14ac:dyDescent="0.15">
      <c r="B22" s="50" t="s">
        <v>228</v>
      </c>
      <c r="C22" s="50" t="s">
        <v>229</v>
      </c>
    </row>
    <row r="23" spans="2:3" ht="18.75" customHeight="1" x14ac:dyDescent="0.15">
      <c r="C23" s="50" t="s">
        <v>230</v>
      </c>
    </row>
    <row r="24" spans="2:3" ht="18.75" customHeight="1" x14ac:dyDescent="0.15">
      <c r="C24" s="50" t="s">
        <v>212</v>
      </c>
    </row>
    <row r="26" spans="2:3" ht="18.75" customHeight="1" x14ac:dyDescent="0.15">
      <c r="B26" s="50" t="s">
        <v>231</v>
      </c>
      <c r="C26" s="50" t="s">
        <v>232</v>
      </c>
    </row>
    <row r="27" spans="2:3" ht="18.75" customHeight="1" x14ac:dyDescent="0.15">
      <c r="C27" s="50" t="s">
        <v>85</v>
      </c>
    </row>
    <row r="29" spans="2:3" ht="18.75" customHeight="1" x14ac:dyDescent="0.15">
      <c r="B29" s="50" t="s">
        <v>189</v>
      </c>
      <c r="C29" s="50" t="s">
        <v>58</v>
      </c>
    </row>
    <row r="30" spans="2:3" ht="18.75" customHeight="1" x14ac:dyDescent="0.15">
      <c r="C30" s="50" t="s">
        <v>60</v>
      </c>
    </row>
    <row r="32" spans="2:3" ht="18.75" customHeight="1" x14ac:dyDescent="0.15">
      <c r="B32" s="50" t="s">
        <v>233</v>
      </c>
      <c r="C32" s="50" t="s">
        <v>234</v>
      </c>
    </row>
    <row r="33" spans="2:3" ht="18.75" customHeight="1" x14ac:dyDescent="0.15">
      <c r="C33" s="50" t="s">
        <v>96</v>
      </c>
    </row>
    <row r="35" spans="2:3" ht="18.75" customHeight="1" x14ac:dyDescent="0.15">
      <c r="B35" s="50" t="s">
        <v>235</v>
      </c>
      <c r="C35" s="50" t="s">
        <v>236</v>
      </c>
    </row>
    <row r="36" spans="2:3" ht="18.75" customHeight="1" x14ac:dyDescent="0.15">
      <c r="C36" s="50" t="s">
        <v>237</v>
      </c>
    </row>
    <row r="38" spans="2:3" ht="18.75" customHeight="1" x14ac:dyDescent="0.15">
      <c r="B38" s="50" t="s">
        <v>241</v>
      </c>
      <c r="C38" s="50" t="s">
        <v>242</v>
      </c>
    </row>
    <row r="39" spans="2:3" ht="18.75" customHeight="1" x14ac:dyDescent="0.15">
      <c r="C39" s="50" t="s">
        <v>243</v>
      </c>
    </row>
    <row r="40" spans="2:3" ht="18.75" customHeight="1" x14ac:dyDescent="0.15">
      <c r="C40" s="50" t="s">
        <v>244</v>
      </c>
    </row>
    <row r="41" spans="2:3" ht="18.75" customHeight="1" x14ac:dyDescent="0.15">
      <c r="C41" s="50" t="s">
        <v>245</v>
      </c>
    </row>
    <row r="43" spans="2:3" ht="18.75" customHeight="1" x14ac:dyDescent="0.15">
      <c r="B43" s="50" t="s">
        <v>257</v>
      </c>
      <c r="C43" s="70" t="s">
        <v>258</v>
      </c>
    </row>
    <row r="44" spans="2:3" ht="18.75" customHeight="1" x14ac:dyDescent="0.15">
      <c r="C44" s="70" t="s">
        <v>259</v>
      </c>
    </row>
    <row r="45" spans="2:3" ht="18.75" customHeight="1" x14ac:dyDescent="0.15">
      <c r="C45" s="70" t="s">
        <v>260</v>
      </c>
    </row>
    <row r="46" spans="2:3" ht="18.75" customHeight="1" x14ac:dyDescent="0.15">
      <c r="C46" s="70" t="s">
        <v>261</v>
      </c>
    </row>
    <row r="47" spans="2:3" ht="18.75" customHeight="1" x14ac:dyDescent="0.15">
      <c r="C47" s="70" t="s">
        <v>262</v>
      </c>
    </row>
    <row r="48" spans="2:3" ht="18.75" customHeight="1" x14ac:dyDescent="0.15">
      <c r="C48" s="70" t="s">
        <v>263</v>
      </c>
    </row>
    <row r="50" spans="2:3" ht="18.75" customHeight="1" x14ac:dyDescent="0.15">
      <c r="B50" s="50" t="s">
        <v>264</v>
      </c>
      <c r="C50" s="50" t="s">
        <v>265</v>
      </c>
    </row>
    <row r="51" spans="2:3" ht="18.75" customHeight="1" x14ac:dyDescent="0.15">
      <c r="C51" s="50" t="s">
        <v>266</v>
      </c>
    </row>
    <row r="52" spans="2:3" ht="18.75" customHeight="1" x14ac:dyDescent="0.15">
      <c r="C52" s="50" t="s">
        <v>267</v>
      </c>
    </row>
  </sheetData>
  <sheetProtection algorithmName="SHA-512" hashValue="D+33RC6bh172jH1eCpGU/X7rra3LzscZ0I7dD0yIptCufmDgo/PqS9pVKKTG4GQsBlEr2y2ziw7Z+lZUepDlwQ==" saltValue="DbhmeYMgBimcNAq0yeiYZg==" spinCount="100000" sheet="1" objects="1" scenarios="1" selectLockedCells="1"/>
  <phoneticPr fontId="1"/>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7BD2A282-D6F1-4729-BC29-4E521516122F}">
            <xm:f>工事店入力フォーム!$Z$51=$C$23</xm:f>
            <x14:dxf>
              <fill>
                <patternFill>
                  <bgColor rgb="FFFFFF00"/>
                </patternFill>
              </fill>
            </x14:dxf>
          </x14:cfRule>
          <x14:cfRule type="expression" priority="3" id="{635A6157-1027-4075-8A74-D63263BB8746}">
            <xm:f>工事店入力フォーム!$Z$51=$C$23</xm:f>
            <x14:dxf/>
          </x14:cfRule>
          <xm:sqref>Z52:AE52</xm:sqref>
        </x14:conditionalFormatting>
        <x14:conditionalFormatting xmlns:xm="http://schemas.microsoft.com/office/excel/2006/main">
          <x14:cfRule type="expression" priority="1" id="{89D616C7-A55C-490F-AF0E-AC6B5C2B53C5}">
            <xm:f>工事店入力フォーム!$L$57=OR($C$50:$C$52)</xm:f>
            <x14:dxf/>
          </x14:cfRule>
          <xm:sqref>L57:N57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事前協議書</vt:lpstr>
      <vt:lpstr>工事店入力フォーム</vt:lpstr>
      <vt:lpstr>職員入力欄</vt:lpstr>
      <vt:lpstr>LIST</vt:lpstr>
      <vt:lpstr>工事店入力フォーム!Print_Area</vt:lpstr>
      <vt:lpstr>職員入力欄!Print_Area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kyuuhaisui</dc:creator>
  <cp:lastModifiedBy>黒木　豊</cp:lastModifiedBy>
  <cp:lastPrinted>2023-10-16T10:09:48Z</cp:lastPrinted>
  <dcterms:created xsi:type="dcterms:W3CDTF">2023-04-10T01:54:28Z</dcterms:created>
  <dcterms:modified xsi:type="dcterms:W3CDTF">2026-04-02T10:36:13Z</dcterms:modified>
</cp:coreProperties>
</file>