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5.10.250\006 給排水設備課\☆☆給水装置・排水設備工事に係る電子申請検討部会☆☆\②導入作業\③施工中の手続きに関すること\事前協議関係\"/>
    </mc:Choice>
  </mc:AlternateContent>
  <xr:revisionPtr revIDLastSave="0" documentId="13_ncr:1_{2893B4B8-7DD5-493E-9AE0-2961C62130BF}" xr6:coauthVersionLast="47" xr6:coauthVersionMax="47" xr10:uidLastSave="{00000000-0000-0000-0000-000000000000}"/>
  <bookViews>
    <workbookView xWindow="-120" yWindow="-120" windowWidth="20730" windowHeight="11040" activeTab="1" xr2:uid="{00000000-000D-0000-FFFF-FFFF00000000}"/>
  </bookViews>
  <sheets>
    <sheet name="事前協議書" sheetId="1" r:id="rId1"/>
    <sheet name="工事店入力フォーム" sheetId="3" r:id="rId2"/>
    <sheet name="職員入力欄" sheetId="4" r:id="rId3"/>
    <sheet name="LIST" sheetId="5" state="hidden" r:id="rId4"/>
  </sheets>
  <definedNames>
    <definedName name="_xlnm.Print_Area" localSheetId="1">工事店入力フォーム!$B$2:$AP$79</definedName>
    <definedName name="_xlnm.Print_Area" localSheetId="2">職員入力欄!$B$2:$AP$34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1" i="1" l="1"/>
  <c r="AC71" i="1"/>
  <c r="T41" i="1"/>
  <c r="M41" i="1"/>
  <c r="AF69" i="1" l="1"/>
  <c r="V69" i="1"/>
  <c r="Y67" i="1"/>
  <c r="Y66" i="1"/>
  <c r="O65" i="1"/>
  <c r="O64" i="1"/>
  <c r="S51" i="1"/>
  <c r="W50" i="1"/>
  <c r="I50" i="1"/>
  <c r="AF48" i="1"/>
  <c r="AF47" i="1"/>
  <c r="AF46" i="1"/>
  <c r="AF45" i="1"/>
  <c r="AB48" i="1"/>
  <c r="AB47" i="1"/>
  <c r="AB46" i="1"/>
  <c r="AB45" i="1"/>
  <c r="Q48" i="1"/>
  <c r="Q47" i="1"/>
  <c r="Q46" i="1"/>
  <c r="Q45" i="1"/>
  <c r="M48" i="1"/>
  <c r="M47" i="1"/>
  <c r="M46" i="1"/>
  <c r="M45" i="1"/>
  <c r="E31" i="1"/>
  <c r="M32" i="1"/>
  <c r="M31" i="1"/>
  <c r="M30" i="1"/>
  <c r="M29" i="1"/>
  <c r="AB26" i="1"/>
  <c r="AD25" i="1"/>
  <c r="V26" i="1"/>
  <c r="V25" i="1"/>
  <c r="M26" i="1"/>
  <c r="M25" i="1"/>
  <c r="W13" i="1"/>
  <c r="U12" i="1"/>
  <c r="U11" i="1"/>
  <c r="U10" i="1"/>
  <c r="U9" i="1"/>
  <c r="AG2" i="1"/>
  <c r="AG70" i="1"/>
  <c r="AD70" i="1"/>
  <c r="Z70" i="1"/>
  <c r="O70" i="1"/>
  <c r="V70" i="1"/>
  <c r="S70" i="1"/>
  <c r="L33" i="1"/>
  <c r="AD62" i="1" l="1"/>
  <c r="W62" i="1"/>
  <c r="P62" i="1"/>
  <c r="I62" i="1"/>
  <c r="N61" i="1"/>
  <c r="I61" i="1"/>
  <c r="AF60" i="1"/>
  <c r="Z60" i="1"/>
  <c r="AF59" i="1"/>
  <c r="Z59" i="1"/>
  <c r="Z58" i="1"/>
  <c r="AF58" i="1"/>
  <c r="L60" i="1"/>
  <c r="U59" i="1"/>
  <c r="L59" i="1"/>
  <c r="U58" i="1"/>
  <c r="L58" i="1"/>
  <c r="X55" i="1"/>
  <c r="N55" i="1"/>
  <c r="X56" i="1" s="1"/>
  <c r="N53" i="1"/>
  <c r="X54" i="1" s="1"/>
  <c r="N52" i="1"/>
  <c r="X52" i="1" s="1"/>
  <c r="I52" i="1"/>
  <c r="I53" i="1"/>
  <c r="AJ40" i="3"/>
  <c r="AJ41" i="3"/>
  <c r="AJ42" i="3"/>
  <c r="AJ43" i="3"/>
  <c r="AG40" i="3"/>
  <c r="T44" i="1"/>
  <c r="I44" i="1"/>
  <c r="AD43" i="1"/>
  <c r="T43" i="1"/>
  <c r="M43" i="1"/>
  <c r="AD42" i="1"/>
  <c r="T42" i="1"/>
  <c r="M42" i="1"/>
  <c r="M40" i="1"/>
  <c r="U40" i="1" s="1"/>
  <c r="Z40" i="1"/>
  <c r="AH40" i="1" s="1"/>
  <c r="I39" i="1"/>
  <c r="AB39" i="1"/>
  <c r="O39" i="1"/>
  <c r="AF33" i="1"/>
  <c r="AC33" i="1"/>
  <c r="X33" i="1"/>
  <c r="T33" i="1"/>
  <c r="Q33" i="1"/>
  <c r="AH51" i="3" l="1"/>
  <c r="R53" i="3"/>
  <c r="AF52" i="3"/>
  <c r="R52" i="3"/>
  <c r="R51" i="3"/>
  <c r="S43" i="3"/>
  <c r="S42" i="3"/>
  <c r="S40" i="3"/>
  <c r="S41" i="3"/>
  <c r="AB43" i="3"/>
  <c r="AB42" i="3"/>
  <c r="AG43" i="3"/>
  <c r="AG42" i="3"/>
  <c r="AG41" i="3"/>
  <c r="AB40" i="3"/>
  <c r="AB41" i="3"/>
  <c r="L44" i="3"/>
  <c r="M49" i="1" s="1"/>
  <c r="S34" i="3"/>
  <c r="N14" i="4" l="1"/>
  <c r="Y68" i="1" s="1"/>
</calcChain>
</file>

<file path=xl/sharedStrings.xml><?xml version="1.0" encoding="utf-8"?>
<sst xmlns="http://schemas.openxmlformats.org/spreadsheetml/2006/main" count="376" uniqueCount="277">
  <si>
    <t>増圧猶予特例協議　№</t>
    <rPh sb="0" eb="2">
      <t>ゾウアツ</t>
    </rPh>
    <rPh sb="2" eb="4">
      <t>ユウヨ</t>
    </rPh>
    <rPh sb="4" eb="6">
      <t>トクレイ</t>
    </rPh>
    <rPh sb="6" eb="8">
      <t>キョウギ</t>
    </rPh>
    <phoneticPr fontId="1"/>
  </si>
  <si>
    <t>）</t>
    <phoneticPr fontId="1"/>
  </si>
  <si>
    <t>・</t>
    <phoneticPr fontId="1"/>
  </si>
  <si>
    <t>４階直結</t>
    <rPh sb="1" eb="2">
      <t>カイ</t>
    </rPh>
    <rPh sb="2" eb="4">
      <t>チョッケツ</t>
    </rPh>
    <phoneticPr fontId="1"/>
  </si>
  <si>
    <t>（</t>
    <phoneticPr fontId="1"/>
  </si>
  <si>
    <t>日</t>
    <rPh sb="0" eb="1">
      <t>ニチ</t>
    </rPh>
    <phoneticPr fontId="1"/>
  </si>
  <si>
    <t>月</t>
    <rPh sb="0" eb="1">
      <t>ゲツ</t>
    </rPh>
    <phoneticPr fontId="1"/>
  </si>
  <si>
    <t>年</t>
    <rPh sb="0" eb="1">
      <t>ネン</t>
    </rPh>
    <phoneticPr fontId="1"/>
  </si>
  <si>
    <t>鹿児島市水道事業及び</t>
    <rPh sb="0" eb="8">
      <t>カゴシマシスイドウジギョウ</t>
    </rPh>
    <rPh sb="8" eb="9">
      <t>オヨ</t>
    </rPh>
    <phoneticPr fontId="1"/>
  </si>
  <si>
    <t>公共下水道事業管理者　殿</t>
    <rPh sb="0" eb="7">
      <t>コウキョウゲスイドウジギョウ</t>
    </rPh>
    <rPh sb="7" eb="10">
      <t>カンリシャ</t>
    </rPh>
    <rPh sb="11" eb="12">
      <t>トノ</t>
    </rPh>
    <phoneticPr fontId="1"/>
  </si>
  <si>
    <t>住所</t>
    <rPh sb="0" eb="2">
      <t>ジュウショ</t>
    </rPh>
    <phoneticPr fontId="1"/>
  </si>
  <si>
    <t>氏名</t>
    <rPh sb="0" eb="2">
      <t>シメイ</t>
    </rPh>
    <phoneticPr fontId="1"/>
  </si>
  <si>
    <t>電話番号</t>
    <rPh sb="0" eb="4">
      <t>デンワバンゴウ</t>
    </rPh>
    <phoneticPr fontId="1"/>
  </si>
  <si>
    <t>特例直結直圧式給水事前協議書</t>
    <rPh sb="0" eb="2">
      <t>トクレイ</t>
    </rPh>
    <rPh sb="2" eb="4">
      <t>チョッケツ</t>
    </rPh>
    <rPh sb="4" eb="7">
      <t>チョクアツシキ</t>
    </rPh>
    <rPh sb="7" eb="9">
      <t>キュウスイ</t>
    </rPh>
    <rPh sb="9" eb="14">
      <t>ジゼンキョウギショ</t>
    </rPh>
    <phoneticPr fontId="1"/>
  </si>
  <si>
    <t>５階直結</t>
    <rPh sb="1" eb="2">
      <t>カイ</t>
    </rPh>
    <rPh sb="2" eb="4">
      <t>チョッケツ</t>
    </rPh>
    <phoneticPr fontId="1"/>
  </si>
  <si>
    <t>　特例直結直圧式給水を行いたいので、増圧装置の設置を猶予する特例に関する基準第６</t>
    <rPh sb="1" eb="3">
      <t>トクレイ</t>
    </rPh>
    <rPh sb="3" eb="5">
      <t>チョッケツ</t>
    </rPh>
    <rPh sb="5" eb="8">
      <t>チョクアツシキ</t>
    </rPh>
    <rPh sb="8" eb="10">
      <t>キュウスイ</t>
    </rPh>
    <rPh sb="11" eb="12">
      <t>オコナ</t>
    </rPh>
    <rPh sb="18" eb="20">
      <t>ゾウアツ</t>
    </rPh>
    <rPh sb="20" eb="22">
      <t>ソウチ</t>
    </rPh>
    <rPh sb="23" eb="25">
      <t>セッチ</t>
    </rPh>
    <rPh sb="26" eb="28">
      <t>ユウヨ</t>
    </rPh>
    <rPh sb="30" eb="32">
      <t>トクレイ</t>
    </rPh>
    <rPh sb="33" eb="34">
      <t>カン</t>
    </rPh>
    <rPh sb="36" eb="38">
      <t>キジュン</t>
    </rPh>
    <rPh sb="38" eb="39">
      <t>ダイ</t>
    </rPh>
    <phoneticPr fontId="1"/>
  </si>
  <si>
    <t>項の規定に基づき、事前協議書を提出します。</t>
    <rPh sb="0" eb="1">
      <t>コウ</t>
    </rPh>
    <rPh sb="2" eb="4">
      <t>キテイ</t>
    </rPh>
    <rPh sb="5" eb="6">
      <t>モト</t>
    </rPh>
    <rPh sb="9" eb="14">
      <t>ジゼンキョウギショ</t>
    </rPh>
    <rPh sb="15" eb="17">
      <t>テイシュツ</t>
    </rPh>
    <phoneticPr fontId="1"/>
  </si>
  <si>
    <t>給水装置場所</t>
    <rPh sb="0" eb="4">
      <t>キュウスイソウチ</t>
    </rPh>
    <rPh sb="4" eb="6">
      <t>バショ</t>
    </rPh>
    <phoneticPr fontId="1"/>
  </si>
  <si>
    <t>事業者名</t>
    <rPh sb="0" eb="4">
      <t>ジギョウシャメイ</t>
    </rPh>
    <phoneticPr fontId="1"/>
  </si>
  <si>
    <t>担当者</t>
    <rPh sb="0" eb="3">
      <t>タントウシャ</t>
    </rPh>
    <phoneticPr fontId="1"/>
  </si>
  <si>
    <t>工事予定期間</t>
    <rPh sb="0" eb="6">
      <t>コウジヨテイキカン</t>
    </rPh>
    <phoneticPr fontId="1"/>
  </si>
  <si>
    <t>添付書類</t>
    <rPh sb="0" eb="4">
      <t>テンプショルイ</t>
    </rPh>
    <phoneticPr fontId="1"/>
  </si>
  <si>
    <t>鹿児島市</t>
    <rPh sb="0" eb="4">
      <t>カゴシマシ</t>
    </rPh>
    <phoneticPr fontId="1"/>
  </si>
  <si>
    <t>町</t>
    <rPh sb="0" eb="1">
      <t>チョウ</t>
    </rPh>
    <phoneticPr fontId="1"/>
  </si>
  <si>
    <t>丁目</t>
    <rPh sb="0" eb="2">
      <t>チョウメ</t>
    </rPh>
    <phoneticPr fontId="1"/>
  </si>
  <si>
    <t>番</t>
    <rPh sb="0" eb="1">
      <t>バン</t>
    </rPh>
    <phoneticPr fontId="1"/>
  </si>
  <si>
    <t>番地</t>
    <rPh sb="0" eb="2">
      <t>バンチ</t>
    </rPh>
    <phoneticPr fontId="1"/>
  </si>
  <si>
    <t>その他（</t>
    <rPh sb="2" eb="3">
      <t>タ</t>
    </rPh>
    <phoneticPr fontId="1"/>
  </si>
  <si>
    <t>）</t>
    <phoneticPr fontId="1"/>
  </si>
  <si>
    <t>位置図、配管詳細図、平面図、給水装置立体図</t>
    <rPh sb="0" eb="3">
      <t>イチズ</t>
    </rPh>
    <rPh sb="4" eb="9">
      <t>ハイカンショウサイズ</t>
    </rPh>
    <rPh sb="10" eb="13">
      <t>ヘイメンズ</t>
    </rPh>
    <rPh sb="14" eb="18">
      <t>キュウスイソウチ</t>
    </rPh>
    <rPh sb="18" eb="21">
      <t>リッタイズ</t>
    </rPh>
    <phoneticPr fontId="1"/>
  </si>
  <si>
    <t>水理計算書、既設給水設備図</t>
    <rPh sb="0" eb="5">
      <t>スイリケイサンショ</t>
    </rPh>
    <rPh sb="6" eb="8">
      <t>キセツ</t>
    </rPh>
    <rPh sb="8" eb="10">
      <t>キュウスイ</t>
    </rPh>
    <rPh sb="10" eb="12">
      <t>セツビ</t>
    </rPh>
    <rPh sb="12" eb="13">
      <t>ズ</t>
    </rPh>
    <phoneticPr fontId="1"/>
  </si>
  <si>
    <t>月</t>
    <rPh sb="0" eb="1">
      <t>ガツ</t>
    </rPh>
    <phoneticPr fontId="1"/>
  </si>
  <si>
    <t>～</t>
    <phoneticPr fontId="1"/>
  </si>
  <si>
    <t>工事種別</t>
    <rPh sb="0" eb="4">
      <t>コウジシュベツ</t>
    </rPh>
    <phoneticPr fontId="1"/>
  </si>
  <si>
    <t>建物概要</t>
    <rPh sb="0" eb="4">
      <t>タテモノガイヨウ</t>
    </rPh>
    <phoneticPr fontId="1"/>
  </si>
  <si>
    <t>給水方式</t>
    <rPh sb="0" eb="4">
      <t>キュウスイホウシキ</t>
    </rPh>
    <phoneticPr fontId="1"/>
  </si>
  <si>
    <t>給水戸数</t>
    <rPh sb="0" eb="4">
      <t>キュウスイコスウ</t>
    </rPh>
    <phoneticPr fontId="1"/>
  </si>
  <si>
    <t>計画使用水量</t>
    <rPh sb="0" eb="6">
      <t>ケイカクシヨウスイリョウ</t>
    </rPh>
    <phoneticPr fontId="1"/>
  </si>
  <si>
    <t>給水器具の最高高さ</t>
    <rPh sb="0" eb="2">
      <t>キュウスイ</t>
    </rPh>
    <rPh sb="2" eb="4">
      <t>キグ</t>
    </rPh>
    <rPh sb="5" eb="7">
      <t>サイコウ</t>
    </rPh>
    <rPh sb="7" eb="8">
      <t>タカ</t>
    </rPh>
    <phoneticPr fontId="1"/>
  </si>
  <si>
    <t>基本メーター</t>
    <rPh sb="0" eb="2">
      <t>キホン</t>
    </rPh>
    <phoneticPr fontId="1"/>
  </si>
  <si>
    <t>直圧用給水栓</t>
    <rPh sb="0" eb="3">
      <t>チョクアツヨウ</t>
    </rPh>
    <rPh sb="3" eb="6">
      <t>キュウスイセン</t>
    </rPh>
    <phoneticPr fontId="1"/>
  </si>
  <si>
    <t>検針方式</t>
    <rPh sb="0" eb="4">
      <t>ケンシンホウシキ</t>
    </rPh>
    <phoneticPr fontId="1"/>
  </si>
  <si>
    <t>水道局記入欄</t>
    <rPh sb="0" eb="3">
      <t>スイドウキョク</t>
    </rPh>
    <rPh sb="3" eb="6">
      <t>キニュウラン</t>
    </rPh>
    <phoneticPr fontId="1"/>
  </si>
  <si>
    <t>新設　，</t>
    <rPh sb="0" eb="2">
      <t>シンセツ</t>
    </rPh>
    <phoneticPr fontId="1"/>
  </si>
  <si>
    <t>改造</t>
    <rPh sb="0" eb="2">
      <t>カイゾウ</t>
    </rPh>
    <phoneticPr fontId="1"/>
  </si>
  <si>
    <t>給水装置番号　第</t>
    <rPh sb="0" eb="6">
      <t>キュウスイソウチバンゴウ</t>
    </rPh>
    <rPh sb="7" eb="8">
      <t>ダイ</t>
    </rPh>
    <phoneticPr fontId="1"/>
  </si>
  <si>
    <t>号</t>
    <rPh sb="0" eb="1">
      <t>ゴウ</t>
    </rPh>
    <phoneticPr fontId="1"/>
  </si>
  <si>
    <t>建物階数</t>
    <rPh sb="0" eb="4">
      <t>タテモノカイスウ</t>
    </rPh>
    <phoneticPr fontId="1"/>
  </si>
  <si>
    <t>工事内容</t>
    <rPh sb="0" eb="4">
      <t>コウジナイヨウ</t>
    </rPh>
    <phoneticPr fontId="1"/>
  </si>
  <si>
    <t>建物種別</t>
    <rPh sb="0" eb="2">
      <t>タテモノ</t>
    </rPh>
    <rPh sb="2" eb="4">
      <t>シュベツ</t>
    </rPh>
    <phoneticPr fontId="1"/>
  </si>
  <si>
    <t>階）</t>
    <rPh sb="0" eb="1">
      <t>カイ</t>
    </rPh>
    <phoneticPr fontId="1"/>
  </si>
  <si>
    <t>，</t>
    <phoneticPr fontId="1"/>
  </si>
  <si>
    <t>５階建て（地下</t>
    <rPh sb="1" eb="3">
      <t>カイダ</t>
    </rPh>
    <rPh sb="5" eb="7">
      <t>チカ</t>
    </rPh>
    <phoneticPr fontId="1"/>
  </si>
  <si>
    <t>４階建て（地下</t>
    <rPh sb="1" eb="3">
      <t>カイダ</t>
    </rPh>
    <rPh sb="5" eb="7">
      <t>チカ</t>
    </rPh>
    <phoneticPr fontId="1"/>
  </si>
  <si>
    <t>新築建物</t>
    <rPh sb="0" eb="4">
      <t>シンチクタテモノ</t>
    </rPh>
    <phoneticPr fontId="1"/>
  </si>
  <si>
    <t>，</t>
    <phoneticPr fontId="1"/>
  </si>
  <si>
    <t>既存建物（増改築：</t>
    <rPh sb="0" eb="4">
      <t>キゾンタテモノ</t>
    </rPh>
    <rPh sb="5" eb="8">
      <t>ゾウカイチク</t>
    </rPh>
    <phoneticPr fontId="1"/>
  </si>
  <si>
    <t>有</t>
    <rPh sb="0" eb="1">
      <t>ア</t>
    </rPh>
    <phoneticPr fontId="1"/>
  </si>
  <si>
    <t>・</t>
    <phoneticPr fontId="1"/>
  </si>
  <si>
    <t>無</t>
    <rPh sb="0" eb="1">
      <t>ナ</t>
    </rPh>
    <phoneticPr fontId="1"/>
  </si>
  <si>
    <t>）</t>
    <phoneticPr fontId="1"/>
  </si>
  <si>
    <t>専用住宅</t>
    <rPh sb="0" eb="4">
      <t>センヨウジュウタク</t>
    </rPh>
    <phoneticPr fontId="1"/>
  </si>
  <si>
    <t>共同住宅</t>
    <rPh sb="0" eb="4">
      <t>キョウドウジュウタク</t>
    </rPh>
    <phoneticPr fontId="1"/>
  </si>
  <si>
    <t>店舗等付住宅</t>
    <rPh sb="0" eb="3">
      <t>テンポトウ</t>
    </rPh>
    <rPh sb="3" eb="4">
      <t>ツキ</t>
    </rPh>
    <rPh sb="4" eb="6">
      <t>ジュウタク</t>
    </rPh>
    <phoneticPr fontId="1"/>
  </si>
  <si>
    <t>店舗等付共同住宅</t>
    <rPh sb="0" eb="3">
      <t>テンポトウ</t>
    </rPh>
    <rPh sb="3" eb="4">
      <t>ツキ</t>
    </rPh>
    <rPh sb="4" eb="8">
      <t>キョウドウジュウタク</t>
    </rPh>
    <phoneticPr fontId="1"/>
  </si>
  <si>
    <t>事務所</t>
    <rPh sb="0" eb="3">
      <t>ジムショ</t>
    </rPh>
    <phoneticPr fontId="1"/>
  </si>
  <si>
    <t>その他</t>
    <rPh sb="2" eb="3">
      <t>タ</t>
    </rPh>
    <phoneticPr fontId="1"/>
  </si>
  <si>
    <t>特例直結直圧式</t>
    <rPh sb="0" eb="4">
      <t>トクレイチョッケツ</t>
    </rPh>
    <rPh sb="4" eb="7">
      <t>チョクアツシキ</t>
    </rPh>
    <phoneticPr fontId="1"/>
  </si>
  <si>
    <t>，</t>
    <phoneticPr fontId="1"/>
  </si>
  <si>
    <t>井水等の併用</t>
    <rPh sb="0" eb="2">
      <t>イスイ</t>
    </rPh>
    <rPh sb="2" eb="3">
      <t>トウ</t>
    </rPh>
    <rPh sb="4" eb="6">
      <t>ヘイヨウ</t>
    </rPh>
    <phoneticPr fontId="1"/>
  </si>
  <si>
    <t>住宅</t>
    <rPh sb="0" eb="2">
      <t>ジュウタク</t>
    </rPh>
    <phoneticPr fontId="1"/>
  </si>
  <si>
    <t>店舗</t>
    <rPh sb="0" eb="2">
      <t>テンポ</t>
    </rPh>
    <phoneticPr fontId="1"/>
  </si>
  <si>
    <t>計</t>
    <rPh sb="0" eb="1">
      <t>ケイ</t>
    </rPh>
    <phoneticPr fontId="1"/>
  </si>
  <si>
    <t>戸</t>
    <rPh sb="0" eb="1">
      <t>コ</t>
    </rPh>
    <phoneticPr fontId="1"/>
  </si>
  <si>
    <t>mm</t>
    <phoneticPr fontId="1"/>
  </si>
  <si>
    <t>内４～５階部の戸数</t>
    <rPh sb="0" eb="1">
      <t>ウチ</t>
    </rPh>
    <rPh sb="4" eb="5">
      <t>カイ</t>
    </rPh>
    <rPh sb="5" eb="6">
      <t>ブ</t>
    </rPh>
    <rPh sb="7" eb="9">
      <t>コスウ</t>
    </rPh>
    <phoneticPr fontId="1"/>
  </si>
  <si>
    <t>ℓ/分</t>
    <rPh sb="2" eb="3">
      <t>フン</t>
    </rPh>
    <phoneticPr fontId="1"/>
  </si>
  <si>
    <r>
      <t>m</t>
    </r>
    <r>
      <rPr>
        <vertAlign val="superscript"/>
        <sz val="10.5"/>
        <color theme="1"/>
        <rFont val="ＭＳ 明朝"/>
        <family val="1"/>
        <charset val="128"/>
      </rPr>
      <t>3</t>
    </r>
    <r>
      <rPr>
        <sz val="10.5"/>
        <color theme="1"/>
        <rFont val="ＭＳ 明朝"/>
        <family val="1"/>
        <charset val="128"/>
      </rPr>
      <t>/日</t>
    </r>
    <rPh sb="3" eb="4">
      <t>ニチ</t>
    </rPh>
    <phoneticPr fontId="1"/>
  </si>
  <si>
    <t>配水管の布設道路面から</t>
    <rPh sb="0" eb="3">
      <t>ハイスイカン</t>
    </rPh>
    <rPh sb="4" eb="6">
      <t>フセツ</t>
    </rPh>
    <rPh sb="6" eb="8">
      <t>ドウロ</t>
    </rPh>
    <rPh sb="8" eb="9">
      <t>メン</t>
    </rPh>
    <phoneticPr fontId="1"/>
  </si>
  <si>
    <t>ｍ</t>
    <phoneticPr fontId="1"/>
  </si>
  <si>
    <t>無し</t>
    <rPh sb="0" eb="1">
      <t>ナ</t>
    </rPh>
    <phoneticPr fontId="1"/>
  </si>
  <si>
    <t>有り</t>
    <rPh sb="0" eb="1">
      <t>ア</t>
    </rPh>
    <phoneticPr fontId="1"/>
  </si>
  <si>
    <t>省スペース型トイレ：</t>
    <rPh sb="0" eb="1">
      <t>ショウ</t>
    </rPh>
    <rPh sb="5" eb="6">
      <t>ガタ</t>
    </rPh>
    <phoneticPr fontId="1"/>
  </si>
  <si>
    <t>タンクレス式</t>
    <rPh sb="5" eb="6">
      <t>シキ</t>
    </rPh>
    <phoneticPr fontId="1"/>
  </si>
  <si>
    <t>ハイブリッド式</t>
    <rPh sb="6" eb="7">
      <t>シキ</t>
    </rPh>
    <phoneticPr fontId="1"/>
  </si>
  <si>
    <t>作動水圧（</t>
    <rPh sb="0" eb="4">
      <t>サドウスイアツ</t>
    </rPh>
    <phoneticPr fontId="1"/>
  </si>
  <si>
    <t>給湯器</t>
    <rPh sb="0" eb="3">
      <t>キュウトウキ</t>
    </rPh>
    <phoneticPr fontId="1"/>
  </si>
  <si>
    <t>作動水圧（</t>
    <phoneticPr fontId="1"/>
  </si>
  <si>
    <t>MPa）</t>
    <phoneticPr fontId="1"/>
  </si>
  <si>
    <t>器 具 名（</t>
    <rPh sb="0" eb="1">
      <t>キ</t>
    </rPh>
    <rPh sb="2" eb="3">
      <t>グ</t>
    </rPh>
    <rPh sb="4" eb="5">
      <t>ナ</t>
    </rPh>
    <phoneticPr fontId="1"/>
  </si>
  <si>
    <t>口径</t>
    <rPh sb="0" eb="2">
      <t>コウケイ</t>
    </rPh>
    <phoneticPr fontId="1"/>
  </si>
  <si>
    <t>mm</t>
    <phoneticPr fontId="1"/>
  </si>
  <si>
    <t>管種：</t>
    <rPh sb="0" eb="2">
      <t>カンシュ</t>
    </rPh>
    <phoneticPr fontId="1"/>
  </si>
  <si>
    <t>局施設，</t>
    <rPh sb="0" eb="1">
      <t>キョク</t>
    </rPh>
    <rPh sb="1" eb="3">
      <t>シセツ</t>
    </rPh>
    <phoneticPr fontId="1"/>
  </si>
  <si>
    <t>無し</t>
    <rPh sb="0" eb="1">
      <t>ナ</t>
    </rPh>
    <phoneticPr fontId="1"/>
  </si>
  <si>
    <t>個人管</t>
    <rPh sb="0" eb="3">
      <t>コジンカン</t>
    </rPh>
    <phoneticPr fontId="1"/>
  </si>
  <si>
    <t>有り，</t>
    <rPh sb="0" eb="1">
      <t>ア</t>
    </rPh>
    <phoneticPr fontId="1"/>
  </si>
  <si>
    <t>新設　，</t>
    <rPh sb="0" eb="2">
      <t>シンセツ</t>
    </rPh>
    <phoneticPr fontId="1"/>
  </si>
  <si>
    <t>有り　，</t>
    <rPh sb="0" eb="1">
      <t>ア</t>
    </rPh>
    <phoneticPr fontId="1"/>
  </si>
  <si>
    <t>既設</t>
    <rPh sb="0" eb="2">
      <t>キセツ</t>
    </rPh>
    <phoneticPr fontId="1"/>
  </si>
  <si>
    <t>普通式　，</t>
    <rPh sb="0" eb="3">
      <t>フツウシキ</t>
    </rPh>
    <phoneticPr fontId="1"/>
  </si>
  <si>
    <t>遠隔式　，</t>
    <rPh sb="0" eb="3">
      <t>エンカクシキ</t>
    </rPh>
    <phoneticPr fontId="1"/>
  </si>
  <si>
    <t>一括式　，</t>
    <rPh sb="0" eb="3">
      <t>イッカツシキ</t>
    </rPh>
    <phoneticPr fontId="1"/>
  </si>
  <si>
    <t>未　定</t>
    <rPh sb="0" eb="1">
      <t>ミ</t>
    </rPh>
    <rPh sb="2" eb="3">
      <t>サダム</t>
    </rPh>
    <phoneticPr fontId="1"/>
  </si>
  <si>
    <t>配水池系</t>
    <rPh sb="0" eb="4">
      <t>ハイスイチケイ</t>
    </rPh>
    <phoneticPr fontId="1"/>
  </si>
  <si>
    <t>所管浄水場</t>
    <rPh sb="0" eb="5">
      <t>ショカンジョウスイジョウ</t>
    </rPh>
    <phoneticPr fontId="1"/>
  </si>
  <si>
    <t>標高差</t>
    <rPh sb="0" eb="3">
      <t>ヒョウコウサ</t>
    </rPh>
    <phoneticPr fontId="1"/>
  </si>
  <si>
    <t>水圧測定場所</t>
    <rPh sb="0" eb="4">
      <t>スイアツソクテイ</t>
    </rPh>
    <rPh sb="4" eb="6">
      <t>バショ</t>
    </rPh>
    <phoneticPr fontId="1"/>
  </si>
  <si>
    <t>水圧測定年月</t>
    <rPh sb="0" eb="2">
      <t>スイアツ</t>
    </rPh>
    <rPh sb="2" eb="4">
      <t>ソクテイ</t>
    </rPh>
    <rPh sb="4" eb="6">
      <t>ネンゲツ</t>
    </rPh>
    <phoneticPr fontId="1"/>
  </si>
  <si>
    <t>配水池低水位</t>
    <rPh sb="0" eb="3">
      <t>ハイスイチ</t>
    </rPh>
    <rPh sb="3" eb="4">
      <t>ヒク</t>
    </rPh>
    <rPh sb="4" eb="6">
      <t>スイイ</t>
    </rPh>
    <phoneticPr fontId="1"/>
  </si>
  <si>
    <t>申請地標高</t>
    <rPh sb="0" eb="3">
      <t>シンセイチ</t>
    </rPh>
    <rPh sb="3" eb="5">
      <t>ヒョウコウ</t>
    </rPh>
    <phoneticPr fontId="1"/>
  </si>
  <si>
    <t>ブロック番号</t>
    <rPh sb="4" eb="6">
      <t>バンゴウ</t>
    </rPh>
    <phoneticPr fontId="1"/>
  </si>
  <si>
    <t>，消火栓番号</t>
    <rPh sb="1" eb="6">
      <t>ショウカセンバンゴウ</t>
    </rPh>
    <phoneticPr fontId="1"/>
  </si>
  <si>
    <t>約</t>
    <rPh sb="0" eb="1">
      <t>ヤク</t>
    </rPh>
    <phoneticPr fontId="1"/>
  </si>
  <si>
    <t>ｍ</t>
    <phoneticPr fontId="1"/>
  </si>
  <si>
    <t>ｍ</t>
    <phoneticPr fontId="1"/>
  </si>
  <si>
    <t>ｍ</t>
    <phoneticPr fontId="1"/>
  </si>
  <si>
    <t>年</t>
    <rPh sb="0" eb="1">
      <t>ネン</t>
    </rPh>
    <phoneticPr fontId="1"/>
  </si>
  <si>
    <t>月</t>
    <rPh sb="0" eb="1">
      <t>ゲツ</t>
    </rPh>
    <phoneticPr fontId="1"/>
  </si>
  <si>
    <t>日</t>
    <rPh sb="0" eb="1">
      <t>ニチ</t>
    </rPh>
    <phoneticPr fontId="1"/>
  </si>
  <si>
    <t>～</t>
    <phoneticPr fontId="1"/>
  </si>
  <si>
    <t>最高水圧</t>
    <rPh sb="0" eb="4">
      <t>サイコウスイアツ</t>
    </rPh>
    <phoneticPr fontId="1"/>
  </si>
  <si>
    <t>最低水圧</t>
    <rPh sb="0" eb="4">
      <t>サイテイスイアツ</t>
    </rPh>
    <phoneticPr fontId="1"/>
  </si>
  <si>
    <t>備　　考</t>
    <rPh sb="0" eb="1">
      <t>ビ</t>
    </rPh>
    <rPh sb="3" eb="4">
      <t>コウ</t>
    </rPh>
    <phoneticPr fontId="1"/>
  </si>
  <si>
    <t xml:space="preserve">
配 水 系 統
及び
配水管水圧等
</t>
    <rPh sb="4" eb="5">
      <t>ハイ</t>
    </rPh>
    <rPh sb="6" eb="7">
      <t>ミズ</t>
    </rPh>
    <rPh sb="8" eb="9">
      <t>ケイ</t>
    </rPh>
    <rPh sb="10" eb="11">
      <t>トウ</t>
    </rPh>
    <rPh sb="12" eb="13">
      <t>オヨ</t>
    </rPh>
    <rPh sb="15" eb="21">
      <t>ハイスイカンスイアツトウ</t>
    </rPh>
    <phoneticPr fontId="1"/>
  </si>
  <si>
    <t>メーターバイパスユニット</t>
    <phoneticPr fontId="1"/>
  </si>
  <si>
    <t xml:space="preserve">
 ４～５階部で
 特に水圧の必要な
 器具の有無
</t>
    <rPh sb="6" eb="7">
      <t>カイ</t>
    </rPh>
    <rPh sb="7" eb="8">
      <t>ブ</t>
    </rPh>
    <rPh sb="11" eb="12">
      <t>トク</t>
    </rPh>
    <rPh sb="13" eb="15">
      <t>スイアツ</t>
    </rPh>
    <rPh sb="16" eb="18">
      <t>ヒツヨウ</t>
    </rPh>
    <rPh sb="21" eb="23">
      <t>キグ</t>
    </rPh>
    <rPh sb="24" eb="26">
      <t>ウム</t>
    </rPh>
    <phoneticPr fontId="1"/>
  </si>
  <si>
    <t>配　水　管</t>
    <rPh sb="0" eb="1">
      <t>ハイ</t>
    </rPh>
    <rPh sb="2" eb="3">
      <t>ミズ</t>
    </rPh>
    <rPh sb="4" eb="5">
      <t>カン</t>
    </rPh>
    <phoneticPr fontId="1"/>
  </si>
  <si>
    <t>給　水　管</t>
    <rPh sb="0" eb="1">
      <t>キュウ</t>
    </rPh>
    <rPh sb="2" eb="3">
      <t>ミズ</t>
    </rPh>
    <rPh sb="4" eb="5">
      <t>カン</t>
    </rPh>
    <phoneticPr fontId="1"/>
  </si>
  <si>
    <t>局メーター口径</t>
    <rPh sb="0" eb="1">
      <t>キョク</t>
    </rPh>
    <rPh sb="5" eb="7">
      <t>コウケイ</t>
    </rPh>
    <phoneticPr fontId="1"/>
  </si>
  <si>
    <t>管種</t>
    <rPh sb="0" eb="2">
      <t>カンシュ</t>
    </rPh>
    <phoneticPr fontId="1"/>
  </si>
  <si>
    <t>分岐給水管</t>
    <rPh sb="0" eb="5">
      <t>ブンキキュウスイカン</t>
    </rPh>
    <phoneticPr fontId="1"/>
  </si>
  <si>
    <t>配水管</t>
    <rPh sb="0" eb="3">
      <t>ハイスイカン</t>
    </rPh>
    <phoneticPr fontId="1"/>
  </si>
  <si>
    <r>
      <t>m</t>
    </r>
    <r>
      <rPr>
        <vertAlign val="superscript"/>
        <sz val="11"/>
        <color theme="1"/>
        <rFont val="Meiryo UI"/>
        <family val="3"/>
        <charset val="128"/>
      </rPr>
      <t>3</t>
    </r>
    <r>
      <rPr>
        <sz val="11"/>
        <color theme="1"/>
        <rFont val="Meiryo UI"/>
        <family val="3"/>
        <charset val="128"/>
      </rPr>
      <t>/日</t>
    </r>
    <rPh sb="3" eb="4">
      <t>ニチ</t>
    </rPh>
    <phoneticPr fontId="1"/>
  </si>
  <si>
    <t>L/分</t>
    <rPh sb="2" eb="3">
      <t>フン</t>
    </rPh>
    <phoneticPr fontId="1"/>
  </si>
  <si>
    <t>m</t>
    <phoneticPr fontId="1"/>
  </si>
  <si>
    <t>方式を選択</t>
    <rPh sb="0" eb="2">
      <t>ホウシキ</t>
    </rPh>
    <rPh sb="3" eb="5">
      <t>センタク</t>
    </rPh>
    <phoneticPr fontId="1"/>
  </si>
  <si>
    <t>種別を選択</t>
    <rPh sb="0" eb="2">
      <t>シュベツ</t>
    </rPh>
    <rPh sb="3" eb="5">
      <t>センタク</t>
    </rPh>
    <phoneticPr fontId="1"/>
  </si>
  <si>
    <t>地下</t>
    <rPh sb="0" eb="2">
      <t>チカ</t>
    </rPh>
    <phoneticPr fontId="1"/>
  </si>
  <si>
    <t>地上</t>
    <rPh sb="0" eb="2">
      <t>チジョウ</t>
    </rPh>
    <phoneticPr fontId="1"/>
  </si>
  <si>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1"/>
  </si>
  <si>
    <t>②</t>
    <phoneticPr fontId="1"/>
  </si>
  <si>
    <t>工事完成</t>
    <rPh sb="0" eb="4">
      <t>コウジカンセイ</t>
    </rPh>
    <phoneticPr fontId="1"/>
  </si>
  <si>
    <t>工事開始</t>
    <rPh sb="0" eb="4">
      <t>コウジカイシ</t>
    </rPh>
    <phoneticPr fontId="1"/>
  </si>
  <si>
    <t>工事予定期間</t>
    <rPh sb="0" eb="4">
      <t>コウジヨテイ</t>
    </rPh>
    <rPh sb="4" eb="6">
      <t>キカン</t>
    </rPh>
    <phoneticPr fontId="1"/>
  </si>
  <si>
    <t>業者名</t>
    <rPh sb="0" eb="3">
      <t>ギョウシャメイ</t>
    </rPh>
    <phoneticPr fontId="1"/>
  </si>
  <si>
    <t>施工者</t>
    <rPh sb="0" eb="3">
      <t>セコウシャ</t>
    </rPh>
    <phoneticPr fontId="1"/>
  </si>
  <si>
    <t>給水装置場所</t>
    <rPh sb="0" eb="6">
      <t>キュウスイソウチバショ</t>
    </rPh>
    <phoneticPr fontId="1"/>
  </si>
  <si>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
  </si>
  <si>
    <t>※個人名の場合は上段に入力</t>
    <rPh sb="1" eb="4">
      <t>コジンメイ</t>
    </rPh>
    <rPh sb="5" eb="7">
      <t>バアイ</t>
    </rPh>
    <rPh sb="8" eb="10">
      <t>ウエダン</t>
    </rPh>
    <rPh sb="11" eb="13">
      <t>ニュウリョク</t>
    </rPh>
    <phoneticPr fontId="1"/>
  </si>
  <si>
    <t>申請者名</t>
    <rPh sb="0" eb="4">
      <t>シンセイシャメイ</t>
    </rPh>
    <phoneticPr fontId="1"/>
  </si>
  <si>
    <t>※建物名、部屋番号等は下段に入力</t>
    <rPh sb="1" eb="4">
      <t>タテモノメイ</t>
    </rPh>
    <rPh sb="5" eb="10">
      <t>ヘヤバンゴウトウ</t>
    </rPh>
    <rPh sb="11" eb="13">
      <t>シタダン</t>
    </rPh>
    <rPh sb="14" eb="16">
      <t>ニュウリョク</t>
    </rPh>
    <phoneticPr fontId="1"/>
  </si>
  <si>
    <t>※地名・地番を上段に入力</t>
    <rPh sb="1" eb="3">
      <t>チメイ</t>
    </rPh>
    <rPh sb="4" eb="6">
      <t>チバン</t>
    </rPh>
    <rPh sb="7" eb="9">
      <t>ウエダン</t>
    </rPh>
    <rPh sb="10" eb="12">
      <t>ニュウリョク</t>
    </rPh>
    <phoneticPr fontId="1"/>
  </si>
  <si>
    <t>申請者</t>
    <rPh sb="0" eb="3">
      <t>シンセイシャ</t>
    </rPh>
    <phoneticPr fontId="1"/>
  </si>
  <si>
    <t>①</t>
    <phoneticPr fontId="1"/>
  </si>
  <si>
    <t>mm</t>
    <phoneticPr fontId="1"/>
  </si>
  <si>
    <t>mm</t>
    <phoneticPr fontId="1"/>
  </si>
  <si>
    <t>メーター</t>
    <phoneticPr fontId="1"/>
  </si>
  <si>
    <t>mm</t>
    <phoneticPr fontId="1"/>
  </si>
  <si>
    <t>①</t>
    <phoneticPr fontId="1"/>
  </si>
  <si>
    <t>水圧等情報を入力してください。</t>
    <rPh sb="0" eb="5">
      <t>スイアツトウジョウホウ</t>
    </rPh>
    <rPh sb="6" eb="8">
      <t>ニュウリョク</t>
    </rPh>
    <phoneticPr fontId="1"/>
  </si>
  <si>
    <t>配水池情報</t>
    <rPh sb="0" eb="5">
      <t>ハイスイチジョウホウ</t>
    </rPh>
    <phoneticPr fontId="1"/>
  </si>
  <si>
    <t>配水系統</t>
    <rPh sb="0" eb="4">
      <t>ハイスイケイトウ</t>
    </rPh>
    <phoneticPr fontId="1"/>
  </si>
  <si>
    <t>配水池低水位</t>
    <rPh sb="0" eb="3">
      <t>ハイスイチ</t>
    </rPh>
    <rPh sb="3" eb="4">
      <t>テイ</t>
    </rPh>
    <rPh sb="4" eb="6">
      <t>スイイ</t>
    </rPh>
    <phoneticPr fontId="1"/>
  </si>
  <si>
    <t>m</t>
    <phoneticPr fontId="1"/>
  </si>
  <si>
    <t>m（自動計算されます）</t>
    <rPh sb="2" eb="6">
      <t>ジドウケイサン</t>
    </rPh>
    <phoneticPr fontId="1"/>
  </si>
  <si>
    <t>水圧測定年月日</t>
    <rPh sb="0" eb="4">
      <t>スイアツソクテイ</t>
    </rPh>
    <rPh sb="4" eb="7">
      <t>ネンガッピ</t>
    </rPh>
    <phoneticPr fontId="1"/>
  </si>
  <si>
    <t>水圧測定場所</t>
    <rPh sb="0" eb="6">
      <t>スイアツソクテイバショ</t>
    </rPh>
    <phoneticPr fontId="1"/>
  </si>
  <si>
    <t>水圧情報</t>
    <rPh sb="0" eb="4">
      <t>スイアツジョウホウ</t>
    </rPh>
    <phoneticPr fontId="1"/>
  </si>
  <si>
    <t>MPa</t>
    <phoneticPr fontId="1"/>
  </si>
  <si>
    <r>
      <t>kg/cm</t>
    </r>
    <r>
      <rPr>
        <vertAlign val="superscript"/>
        <sz val="11"/>
        <color theme="1"/>
        <rFont val="Meiryo UI"/>
        <family val="3"/>
        <charset val="128"/>
      </rPr>
      <t>2</t>
    </r>
    <phoneticPr fontId="1"/>
  </si>
  <si>
    <t>MPa</t>
    <phoneticPr fontId="1"/>
  </si>
  <si>
    <r>
      <t>kg/cm</t>
    </r>
    <r>
      <rPr>
        <vertAlign val="superscript"/>
        <sz val="11"/>
        <color theme="1"/>
        <rFont val="Meiryo UI"/>
        <family val="3"/>
        <charset val="128"/>
      </rPr>
      <t>2</t>
    </r>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</si>
  <si>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</si>
  <si>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※形式は自由です。</t>
    <rPh sb="1" eb="3">
      <t>ケイシキ</t>
    </rPh>
    <rPh sb="4" eb="6">
      <t>ジユウ</t>
    </rPh>
    <phoneticPr fontId="1"/>
  </si>
  <si>
    <t>②</t>
    <phoneticPr fontId="1"/>
  </si>
  <si>
    <t>（工事店入力箇所で不備がある場合）</t>
    <rPh sb="1" eb="8">
      <t>コウジテンニュウリョクカショ</t>
    </rPh>
    <rPh sb="9" eb="11">
      <t>フビ</t>
    </rPh>
    <rPh sb="14" eb="16">
      <t>バアイ</t>
    </rPh>
    <phoneticPr fontId="1"/>
  </si>
  <si>
    <t>⑴</t>
    <phoneticPr fontId="1"/>
  </si>
  <si>
    <t>職権訂正する場合</t>
    <rPh sb="0" eb="4">
      <t>ショッケンテイセイ</t>
    </rPh>
    <rPh sb="6" eb="8">
      <t>バアイ</t>
    </rPh>
    <phoneticPr fontId="1"/>
  </si>
  <si>
    <t>→</t>
    <phoneticPr fontId="1"/>
  </si>
  <si>
    <t>シート「工事店入力フォーム」から訂正する。</t>
    <rPh sb="4" eb="7">
      <t>コウジテン</t>
    </rPh>
    <rPh sb="7" eb="9">
      <t>ニュウリョク</t>
    </rPh>
    <rPh sb="16" eb="18">
      <t>テイセイ</t>
    </rPh>
    <phoneticPr fontId="1"/>
  </si>
  <si>
    <t>⑵</t>
    <phoneticPr fontId="1"/>
  </si>
  <si>
    <t>工事店に返却する場合</t>
    <rPh sb="0" eb="3">
      <t>コウジテン</t>
    </rPh>
    <rPh sb="4" eb="6">
      <t>ヘンキャク</t>
    </rPh>
    <rPh sb="8" eb="10">
      <t>バアイ</t>
    </rPh>
    <phoneticPr fontId="1"/>
  </si>
  <si>
    <t>→</t>
    <phoneticPr fontId="1"/>
  </si>
  <si>
    <t>工事店用リスト</t>
    <rPh sb="0" eb="3">
      <t>コウジテン</t>
    </rPh>
    <rPh sb="3" eb="4">
      <t>ヨウ</t>
    </rPh>
    <phoneticPr fontId="1"/>
  </si>
  <si>
    <t>（工事種別）</t>
    <rPh sb="1" eb="5">
      <t>コウジシュベツ</t>
    </rPh>
    <phoneticPr fontId="1"/>
  </si>
  <si>
    <t>新設</t>
    <rPh sb="0" eb="2">
      <t>シンセツ</t>
    </rPh>
    <phoneticPr fontId="1"/>
  </si>
  <si>
    <t>（給水方式）</t>
    <rPh sb="1" eb="5">
      <t>キュウスイホウシキ</t>
    </rPh>
    <phoneticPr fontId="1"/>
  </si>
  <si>
    <t>（有無）</t>
    <rPh sb="1" eb="3">
      <t>ウム</t>
    </rPh>
    <phoneticPr fontId="1"/>
  </si>
  <si>
    <t>(№</t>
    <phoneticPr fontId="1"/>
  </si>
  <si>
    <t>)</t>
    <phoneticPr fontId="1"/>
  </si>
  <si>
    <t>指定給水装置
工事事業者</t>
    <rPh sb="0" eb="2">
      <t>シテイ</t>
    </rPh>
    <rPh sb="2" eb="4">
      <t>キュウスイ</t>
    </rPh>
    <rPh sb="4" eb="6">
      <t>ソウチ</t>
    </rPh>
    <rPh sb="8" eb="10">
      <t>コウジ</t>
    </rPh>
    <rPh sb="10" eb="13">
      <t>ジギョウシャ</t>
    </rPh>
    <phoneticPr fontId="1"/>
  </si>
  <si>
    <t>工事店番号</t>
    <rPh sb="0" eb="3">
      <t>コウジテン</t>
    </rPh>
    <rPh sb="3" eb="5">
      <t>バンゴウ</t>
    </rPh>
    <phoneticPr fontId="1"/>
  </si>
  <si>
    <t>※半角数字で入力</t>
    <rPh sb="1" eb="5">
      <t>ハンカクスウジ</t>
    </rPh>
    <rPh sb="6" eb="8">
      <t>ニュウリョク</t>
    </rPh>
    <phoneticPr fontId="1"/>
  </si>
  <si>
    <t>給水装置番号</t>
    <rPh sb="0" eb="6">
      <t>キュウスイソウチバンゴウ</t>
    </rPh>
    <phoneticPr fontId="1"/>
  </si>
  <si>
    <t>番号を入力</t>
    <rPh sb="0" eb="2">
      <t>バンゴウ</t>
    </rPh>
    <rPh sb="3" eb="5">
      <t>ニュウリョク</t>
    </rPh>
    <phoneticPr fontId="1"/>
  </si>
  <si>
    <t>※団地コード2桁＋装置番号6桁で入力（戸番図に記載の通りに）</t>
    <rPh sb="1" eb="3">
      <t>ダンチ</t>
    </rPh>
    <rPh sb="7" eb="8">
      <t>ケタ</t>
    </rPh>
    <rPh sb="9" eb="13">
      <t>ソウチバンゴウ</t>
    </rPh>
    <rPh sb="14" eb="15">
      <t>ケタ</t>
    </rPh>
    <rPh sb="16" eb="18">
      <t>ニュウリョク</t>
    </rPh>
    <rPh sb="19" eb="22">
      <t>コバンズ</t>
    </rPh>
    <rPh sb="23" eb="25">
      <t>キサイ</t>
    </rPh>
    <rPh sb="26" eb="27">
      <t>トオ</t>
    </rPh>
    <phoneticPr fontId="1"/>
  </si>
  <si>
    <t>特例直結直圧式給水事前協議書作成フォーム（指定工事事業者）</t>
    <rPh sb="0" eb="2">
      <t>トクレイ</t>
    </rPh>
    <rPh sb="2" eb="4">
      <t>チョッケツ</t>
    </rPh>
    <rPh sb="4" eb="5">
      <t>チョク</t>
    </rPh>
    <rPh sb="5" eb="6">
      <t>アツ</t>
    </rPh>
    <rPh sb="6" eb="7">
      <t>シキ</t>
    </rPh>
    <rPh sb="7" eb="9">
      <t>キュウスイ</t>
    </rPh>
    <rPh sb="9" eb="11">
      <t>ジゼン</t>
    </rPh>
    <rPh sb="11" eb="13">
      <t>キョウギ</t>
    </rPh>
    <rPh sb="13" eb="14">
      <t>ショ</t>
    </rPh>
    <rPh sb="14" eb="16">
      <t>サクセイ</t>
    </rPh>
    <rPh sb="21" eb="28">
      <t>シテイコウジジギョウシャ</t>
    </rPh>
    <phoneticPr fontId="1"/>
  </si>
  <si>
    <t>階（プルダウンから選択）</t>
    <rPh sb="0" eb="1">
      <t>カイ</t>
    </rPh>
    <rPh sb="9" eb="11">
      <t>センタク</t>
    </rPh>
    <phoneticPr fontId="1"/>
  </si>
  <si>
    <t>階（階数を入力）</t>
    <rPh sb="0" eb="1">
      <t>カイ</t>
    </rPh>
    <rPh sb="2" eb="4">
      <t>カイスウ</t>
    </rPh>
    <rPh sb="5" eb="7">
      <t>ニュウリョク</t>
    </rPh>
    <phoneticPr fontId="1"/>
  </si>
  <si>
    <t>（建物階数）</t>
    <rPh sb="1" eb="5">
      <t>タテモノカイスウ</t>
    </rPh>
    <phoneticPr fontId="1"/>
  </si>
  <si>
    <t>（工事内容）</t>
    <rPh sb="1" eb="5">
      <t>コウジナイヨウ</t>
    </rPh>
    <phoneticPr fontId="1"/>
  </si>
  <si>
    <t>新築建物</t>
    <rPh sb="0" eb="4">
      <t>シンチクタテモノ</t>
    </rPh>
    <phoneticPr fontId="1"/>
  </si>
  <si>
    <t>既存建物</t>
    <rPh sb="0" eb="4">
      <t>キゾンタテモノ</t>
    </rPh>
    <phoneticPr fontId="1"/>
  </si>
  <si>
    <t>種別を選択</t>
    <rPh sb="0" eb="2">
      <t>シュベツ</t>
    </rPh>
    <rPh sb="3" eb="5">
      <t>センタク</t>
    </rPh>
    <phoneticPr fontId="1"/>
  </si>
  <si>
    <t>（建物種別）</t>
    <rPh sb="1" eb="3">
      <t>タテモノ</t>
    </rPh>
    <rPh sb="3" eb="5">
      <t>シュベツ</t>
    </rPh>
    <phoneticPr fontId="1"/>
  </si>
  <si>
    <t>専用住宅</t>
    <rPh sb="0" eb="4">
      <t>センヨウジュウタク</t>
    </rPh>
    <phoneticPr fontId="1"/>
  </si>
  <si>
    <t>店舗等付住宅</t>
    <rPh sb="0" eb="3">
      <t>テンポトウ</t>
    </rPh>
    <rPh sb="3" eb="4">
      <t>ツキ</t>
    </rPh>
    <rPh sb="4" eb="6">
      <t>ジュウタク</t>
    </rPh>
    <phoneticPr fontId="1"/>
  </si>
  <si>
    <t>事務所</t>
    <rPh sb="0" eb="3">
      <t>ジムショ</t>
    </rPh>
    <phoneticPr fontId="1"/>
  </si>
  <si>
    <t>共同住宅</t>
    <rPh sb="0" eb="4">
      <t>キョウドウジュウタク</t>
    </rPh>
    <phoneticPr fontId="1"/>
  </si>
  <si>
    <t>店舗等付共同住宅</t>
    <rPh sb="0" eb="3">
      <t>テンポトウ</t>
    </rPh>
    <rPh sb="3" eb="4">
      <t>ツキ</t>
    </rPh>
    <rPh sb="4" eb="8">
      <t>キョウドウジュウタク</t>
    </rPh>
    <phoneticPr fontId="1"/>
  </si>
  <si>
    <t>その他</t>
    <rPh sb="2" eb="3">
      <t>タ</t>
    </rPh>
    <phoneticPr fontId="1"/>
  </si>
  <si>
    <t>特例直結直圧式</t>
    <rPh sb="0" eb="4">
      <t>トクレイチョッケツ</t>
    </rPh>
    <rPh sb="4" eb="7">
      <t>チョクアツシキ</t>
    </rPh>
    <phoneticPr fontId="1"/>
  </si>
  <si>
    <t>井水等の併用</t>
    <rPh sb="0" eb="2">
      <t>イスイ</t>
    </rPh>
    <rPh sb="2" eb="3">
      <t>トウ</t>
    </rPh>
    <rPh sb="4" eb="6">
      <t>ヘイヨウ</t>
    </rPh>
    <phoneticPr fontId="1"/>
  </si>
  <si>
    <t>住宅</t>
    <rPh sb="0" eb="2">
      <t>ジュウタク</t>
    </rPh>
    <phoneticPr fontId="1"/>
  </si>
  <si>
    <t>店舗</t>
    <rPh sb="0" eb="2">
      <t>テンポ</t>
    </rPh>
    <phoneticPr fontId="1"/>
  </si>
  <si>
    <t>戸</t>
    <rPh sb="0" eb="1">
      <t>コ</t>
    </rPh>
    <phoneticPr fontId="1"/>
  </si>
  <si>
    <t>(自動計算)</t>
    <rPh sb="1" eb="5">
      <t>ジドウケイサン</t>
    </rPh>
    <phoneticPr fontId="1"/>
  </si>
  <si>
    <t>合計</t>
    <rPh sb="0" eb="2">
      <t>ゴウケイ</t>
    </rPh>
    <phoneticPr fontId="1"/>
  </si>
  <si>
    <t>給水器具の最高高さ</t>
    <rPh sb="0" eb="4">
      <t>キュウスイキグ</t>
    </rPh>
    <rPh sb="5" eb="7">
      <t>サイコウ</t>
    </rPh>
    <rPh sb="7" eb="8">
      <t>タカ</t>
    </rPh>
    <phoneticPr fontId="1"/>
  </si>
  <si>
    <t>配水管の布設道路面から</t>
    <rPh sb="0" eb="3">
      <t>ハイスイカン</t>
    </rPh>
    <rPh sb="4" eb="9">
      <t>フセツドウロメン</t>
    </rPh>
    <phoneticPr fontId="1"/>
  </si>
  <si>
    <t>m</t>
    <phoneticPr fontId="1"/>
  </si>
  <si>
    <t>特例直結直圧式給水事前協議書作成フォーム（給排水設備課職員）</t>
    <rPh sb="21" eb="26">
      <t>キュウハイスイセツビ</t>
    </rPh>
    <rPh sb="26" eb="27">
      <t>カ</t>
    </rPh>
    <rPh sb="27" eb="29">
      <t>ショクイン</t>
    </rPh>
    <phoneticPr fontId="1"/>
  </si>
  <si>
    <t>4～5階部で</t>
    <rPh sb="3" eb="5">
      <t>カイブ</t>
    </rPh>
    <phoneticPr fontId="1"/>
  </si>
  <si>
    <t>特に水圧の必要な</t>
    <rPh sb="0" eb="1">
      <t>トク</t>
    </rPh>
    <rPh sb="2" eb="4">
      <t>スイアツ</t>
    </rPh>
    <rPh sb="5" eb="7">
      <t>ヒツヨウ</t>
    </rPh>
    <phoneticPr fontId="1"/>
  </si>
  <si>
    <t>器具の有無</t>
    <rPh sb="0" eb="2">
      <t>キグ</t>
    </rPh>
    <rPh sb="3" eb="5">
      <t>ウム</t>
    </rPh>
    <phoneticPr fontId="1"/>
  </si>
  <si>
    <t>有無を選択</t>
    <rPh sb="0" eb="2">
      <t>ウム</t>
    </rPh>
    <rPh sb="3" eb="5">
      <t>センタク</t>
    </rPh>
    <phoneticPr fontId="1"/>
  </si>
  <si>
    <t>（水圧の必要な器具）</t>
    <rPh sb="1" eb="3">
      <t>スイアツ</t>
    </rPh>
    <rPh sb="4" eb="6">
      <t>ヒツヨウ</t>
    </rPh>
    <rPh sb="7" eb="9">
      <t>キグ</t>
    </rPh>
    <phoneticPr fontId="1"/>
  </si>
  <si>
    <t>給湯器</t>
    <rPh sb="0" eb="3">
      <t>キュウトウキ</t>
    </rPh>
    <phoneticPr fontId="1"/>
  </si>
  <si>
    <t>省スペース型トイレ</t>
    <rPh sb="0" eb="1">
      <t>ショウ</t>
    </rPh>
    <rPh sb="5" eb="6">
      <t>ガタ</t>
    </rPh>
    <phoneticPr fontId="1"/>
  </si>
  <si>
    <t>（トイレの種類）</t>
    <rPh sb="5" eb="7">
      <t>シュルイ</t>
    </rPh>
    <phoneticPr fontId="1"/>
  </si>
  <si>
    <t>タンクレス式</t>
    <rPh sb="5" eb="6">
      <t>シキ</t>
    </rPh>
    <phoneticPr fontId="1"/>
  </si>
  <si>
    <t>（配水管種別）</t>
    <rPh sb="1" eb="4">
      <t>ハイスイカン</t>
    </rPh>
    <rPh sb="4" eb="6">
      <t>シュベツ</t>
    </rPh>
    <phoneticPr fontId="1"/>
  </si>
  <si>
    <t>局施設</t>
    <rPh sb="0" eb="3">
      <t>キョクシセツ</t>
    </rPh>
    <phoneticPr fontId="1"/>
  </si>
  <si>
    <t>（引込管種別）</t>
    <rPh sb="1" eb="6">
      <t>ヒキコミカンシュベツ</t>
    </rPh>
    <phoneticPr fontId="1"/>
  </si>
  <si>
    <t>新設</t>
    <rPh sb="0" eb="2">
      <t>シンセツ</t>
    </rPh>
    <phoneticPr fontId="1"/>
  </si>
  <si>
    <t>既設</t>
    <rPh sb="0" eb="2">
      <t>キセツ</t>
    </rPh>
    <phoneticPr fontId="1"/>
  </si>
  <si>
    <t>メーターバイパスユニットの有無</t>
    <rPh sb="13" eb="15">
      <t>ウム</t>
    </rPh>
    <phoneticPr fontId="1"/>
  </si>
  <si>
    <t>直圧用給水栓</t>
    <rPh sb="0" eb="6">
      <t>チョクアツヨウキュウスイセン</t>
    </rPh>
    <phoneticPr fontId="1"/>
  </si>
  <si>
    <t>検針方式</t>
    <rPh sb="0" eb="4">
      <t>ケンシンホウシキ</t>
    </rPh>
    <phoneticPr fontId="1"/>
  </si>
  <si>
    <t>（検針方式）</t>
    <rPh sb="1" eb="5">
      <t>ケンシンホウシキ</t>
    </rPh>
    <phoneticPr fontId="1"/>
  </si>
  <si>
    <t>普通式</t>
    <rPh sb="0" eb="3">
      <t>フツウシキ</t>
    </rPh>
    <phoneticPr fontId="1"/>
  </si>
  <si>
    <t>遠隔式</t>
    <rPh sb="0" eb="3">
      <t>エンカクシキ</t>
    </rPh>
    <phoneticPr fontId="1"/>
  </si>
  <si>
    <t>一括式</t>
    <rPh sb="0" eb="3">
      <t>イッカツシキ</t>
    </rPh>
    <phoneticPr fontId="1"/>
  </si>
  <si>
    <t>未定</t>
    <rPh sb="0" eb="2">
      <t>ミテイ</t>
    </rPh>
    <phoneticPr fontId="1"/>
  </si>
  <si>
    <t>所管浄水場</t>
    <rPh sb="0" eb="2">
      <t>ショカン</t>
    </rPh>
    <rPh sb="2" eb="5">
      <t>ジョウスイジョウ</t>
    </rPh>
    <phoneticPr fontId="1"/>
  </si>
  <si>
    <t>ブロック番号</t>
    <rPh sb="4" eb="6">
      <t>バンゴウ</t>
    </rPh>
    <phoneticPr fontId="1"/>
  </si>
  <si>
    <t>消火栓番号</t>
    <rPh sb="0" eb="5">
      <t>ショウカセンバンゴウ</t>
    </rPh>
    <phoneticPr fontId="1"/>
  </si>
  <si>
    <t>～</t>
    <phoneticPr fontId="1"/>
  </si>
  <si>
    <t>協議No.</t>
    <rPh sb="0" eb="2">
      <t>キョウギ</t>
    </rPh>
    <phoneticPr fontId="1"/>
  </si>
  <si>
    <t>No.</t>
    <phoneticPr fontId="1"/>
  </si>
  <si>
    <t>特例階数</t>
    <rPh sb="0" eb="2">
      <t>トクレイ</t>
    </rPh>
    <rPh sb="2" eb="4">
      <t>カイスウ</t>
    </rPh>
    <phoneticPr fontId="1"/>
  </si>
  <si>
    <t>プルダウンから選択</t>
    <rPh sb="7" eb="9">
      <t>センタク</t>
    </rPh>
    <phoneticPr fontId="1"/>
  </si>
  <si>
    <t>階直結</t>
    <rPh sb="0" eb="1">
      <t>カイ</t>
    </rPh>
    <rPh sb="1" eb="3">
      <t>チョッケツ</t>
    </rPh>
    <phoneticPr fontId="1"/>
  </si>
  <si>
    <t>mm</t>
    <phoneticPr fontId="1"/>
  </si>
  <si>
    <t>（日付を入力　例：YYYY/MM/DD）※未定の場合は空欄で可</t>
    <rPh sb="1" eb="3">
      <t>ヒヅケ</t>
    </rPh>
    <rPh sb="4" eb="6">
      <t>ニュウリョク</t>
    </rPh>
    <rPh sb="7" eb="8">
      <t>レイ</t>
    </rPh>
    <rPh sb="21" eb="23">
      <t>ミテイ</t>
    </rPh>
    <rPh sb="24" eb="26">
      <t>バアイ</t>
    </rPh>
    <rPh sb="27" eb="29">
      <t>クウラン</t>
    </rPh>
    <rPh sb="30" eb="31">
      <t>カ</t>
    </rPh>
    <phoneticPr fontId="1"/>
  </si>
  <si>
    <t>（配水管）</t>
    <rPh sb="1" eb="4">
      <t>ハイスイカン</t>
    </rPh>
    <phoneticPr fontId="1"/>
  </si>
  <si>
    <t>DIP</t>
    <phoneticPr fontId="14"/>
  </si>
  <si>
    <t>DIPE</t>
    <phoneticPr fontId="1"/>
  </si>
  <si>
    <t>SV</t>
    <phoneticPr fontId="14"/>
  </si>
  <si>
    <t>VP</t>
    <phoneticPr fontId="14"/>
  </si>
  <si>
    <t>VH</t>
    <phoneticPr fontId="14"/>
  </si>
  <si>
    <t>PEP</t>
    <phoneticPr fontId="14"/>
  </si>
  <si>
    <t>（引込管）</t>
    <rPh sb="1" eb="4">
      <t>ヒキコミカン</t>
    </rPh>
    <phoneticPr fontId="1"/>
  </si>
  <si>
    <t>PN</t>
    <phoneticPr fontId="1"/>
  </si>
  <si>
    <t>SV</t>
    <phoneticPr fontId="1"/>
  </si>
  <si>
    <t>DIP</t>
    <phoneticPr fontId="1"/>
  </si>
  <si>
    <t>例：H-○○○</t>
    <rPh sb="0" eb="1">
      <t>レイ</t>
    </rPh>
    <phoneticPr fontId="1"/>
  </si>
  <si>
    <t>例：○○○-○○（図郭番号）</t>
    <rPh sb="0" eb="1">
      <t>レイ</t>
    </rPh>
    <rPh sb="9" eb="13">
      <t>ズカクバンゴウ</t>
    </rPh>
    <phoneticPr fontId="1"/>
  </si>
  <si>
    <t>※日付形式で入力　例:YYYY/MM/DD</t>
    <rPh sb="1" eb="3">
      <t>ヒヅケ</t>
    </rPh>
    <rPh sb="3" eb="5">
      <t>ケイシキ</t>
    </rPh>
    <rPh sb="6" eb="8">
      <t>ニュウリョク</t>
    </rPh>
    <rPh sb="9" eb="10">
      <t>レイ</t>
    </rPh>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</si>
  <si>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</si>
  <si>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</si>
  <si>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補足説明等</t>
    <rPh sb="0" eb="2">
      <t>ホソク</t>
    </rPh>
    <rPh sb="2" eb="4">
      <t>セツメイ</t>
    </rPh>
    <rPh sb="4" eb="5">
      <t>トウ</t>
    </rPh>
    <phoneticPr fontId="1"/>
  </si>
  <si>
    <t>③</t>
    <phoneticPr fontId="1"/>
  </si>
  <si>
    <t>入力終了後は、「事前協議書申込みフォーム」で必要事項を入力し、このファイルを添付してください。
（事前協議の回答書を受け取るまでは、ファイルや申請情報は大切に保管してください。）</t>
    <rPh sb="0" eb="5">
      <t>ニュウリョクシュウリョウゴ</t>
    </rPh>
    <rPh sb="8" eb="10">
      <t>ジゼン</t>
    </rPh>
    <rPh sb="10" eb="12">
      <t>キョウギ</t>
    </rPh>
    <rPh sb="12" eb="13">
      <t>ショ</t>
    </rPh>
    <rPh sb="13" eb="15">
      <t>モウシコ</t>
    </rPh>
    <rPh sb="22" eb="26">
      <t>ヒツヨウジコウ</t>
    </rPh>
    <rPh sb="27" eb="29">
      <t>ニュウリョク</t>
    </rPh>
    <rPh sb="38" eb="40">
      <t>テンプ</t>
    </rPh>
    <rPh sb="49" eb="53">
      <t>ジゼンキョウギ</t>
    </rPh>
    <rPh sb="54" eb="57">
      <t>カイトウショ</t>
    </rPh>
    <rPh sb="58" eb="59">
      <t>ウ</t>
    </rPh>
    <rPh sb="60" eb="61">
      <t>ト</t>
    </rPh>
    <rPh sb="71" eb="75">
      <t>シンセイジョウホウ</t>
    </rPh>
    <rPh sb="76" eb="78">
      <t>タイセツ</t>
    </rPh>
    <rPh sb="79" eb="81">
      <t>ホカン</t>
    </rPh>
    <phoneticPr fontId="1"/>
  </si>
  <si>
    <t>kintone「各種事前協議受付アプリ」を利用して、修正箇所を指摘し、修正依頼をかける。</t>
    <rPh sb="8" eb="10">
      <t>カクシュ</t>
    </rPh>
    <rPh sb="10" eb="12">
      <t>ジゼン</t>
    </rPh>
    <rPh sb="12" eb="14">
      <t>キョウギ</t>
    </rPh>
    <rPh sb="14" eb="16">
      <t>ウケツケ</t>
    </rPh>
    <rPh sb="21" eb="23">
      <t>リヨウ</t>
    </rPh>
    <rPh sb="26" eb="28">
      <t>シュウセイ</t>
    </rPh>
    <rPh sb="28" eb="30">
      <t>カショ</t>
    </rPh>
    <rPh sb="31" eb="33">
      <t>シテキ</t>
    </rPh>
    <rPh sb="35" eb="37">
      <t>シュウセイ</t>
    </rPh>
    <rPh sb="37" eb="39">
      <t>イライ</t>
    </rPh>
    <phoneticPr fontId="1"/>
  </si>
  <si>
    <t>様式第１号（第６条関係）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</si>
</sst>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明朝"/>
      <family val="2"/>
      <charset val="128"/>
      <scheme val="minor"/>
    </font>
    <font>
      <sz val="6"/>
      <name val="ＭＳ 明朝"/>
      <family val="2"/>
      <charset val="128"/>
      <scheme val="minor"/>
    </font>
    <font>
      <sz val="10.5"/>
      <color theme="1"/>
      <name val="ＭＳ 明朝"/>
      <family val="1"/>
      <charset val="128"/>
    </font>
    <font>
      <vertAlign val="superscript"/>
      <sz val="10.5"/>
      <color theme="1"/>
      <name val="ＭＳ 明朝"/>
      <family val="1"/>
      <charset val="128"/>
    </font>
    <font>
      <sz val="16"/>
      <color theme="1"/>
      <name val="ＭＳ 明朝"/>
      <family val="1"/>
      <charset val="128"/>
    </font>
    <font>
      <sz val="7"/>
      <color theme="1"/>
      <name val="ＭＳ 明朝"/>
      <family val="1"/>
      <charset val="128"/>
    </font>
    <font>
      <sz val="11"/>
      <color theme="1"/>
      <name val="Meiryo UI"/>
      <family val="3"/>
      <charset val="128"/>
    </font>
    <font>
      <b/>
      <sz val="11"/>
      <color rgb="FFFF0000"/>
      <name val="Meiryo UI"/>
      <family val="3"/>
      <charset val="128"/>
    </font>
    <font>
      <vertAlign val="superscript"/>
      <sz val="11"/>
      <color theme="1"/>
      <name val="Meiryo UI"/>
      <family val="3"/>
      <charset val="128"/>
    </font>
    <font>
      <b/>
      <sz val="11"/>
      <name val="Meiryo UI"/>
      <family val="3"/>
      <charset val="128"/>
    </font>
    <font>
      <b/>
      <sz val="11"/>
      <color theme="1"/>
      <name val="Meiryo UI"/>
      <family val="3"/>
      <charset val="128"/>
    </font>
    <font>
      <b/>
      <sz val="11"/>
      <color theme="1"/>
      <name val="HG丸ｺﾞｼｯｸM-PRO"/>
      <family val="3"/>
      <charset val="128"/>
    </font>
    <font>
      <sz val="11"/>
      <color theme="1"/>
      <name val="HG丸ｺﾞｼｯｸM-PRO"/>
      <family val="3"/>
      <charset val="128"/>
    </font>
    <font>
      <sz val="11"/>
      <color theme="1"/>
      <name val="ＭＳ 明朝"/>
      <family val="2"/>
      <charset val="128"/>
      <scheme val="minor"/>
    </font>
    <font>
      <sz val="6"/>
      <name val="ＭＳ 明朝"/>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94">
    <border>
      <left/>
      <right/>
      <top/>
      <bottom/>
      <diagonal/>
    </border>
    <border>
      <left/>
      <right/>
      <top/>
      <bottom style="thin">
        <color indexed="64"/>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auto="1"/>
      </bottom>
      <diagonal/>
    </border>
    <border>
      <left/>
      <right style="thin">
        <color indexed="64"/>
      </right>
      <top/>
      <bottom style="dashed">
        <color indexed="64"/>
      </bottom>
      <diagonal/>
    </border>
    <border>
      <left/>
      <right/>
      <top/>
      <bottom style="dashed">
        <color indexed="64"/>
      </bottom>
      <diagonal/>
    </border>
    <border>
      <left style="hair">
        <color indexed="64"/>
      </left>
      <right/>
      <top/>
      <bottom style="dashed">
        <color indexed="64"/>
      </bottom>
      <diagonal/>
    </border>
    <border>
      <left/>
      <right style="dashed">
        <color indexed="64"/>
      </right>
      <top/>
      <bottom style="dashed">
        <color indexed="64"/>
      </bottom>
      <diagonal/>
    </border>
    <border>
      <left/>
      <right style="dashed">
        <color indexed="64"/>
      </right>
      <top/>
      <bottom style="hair">
        <color auto="1"/>
      </bottom>
      <diagonal/>
    </border>
    <border>
      <left/>
      <right style="thin">
        <color indexed="64"/>
      </right>
      <top style="hair">
        <color auto="1"/>
      </top>
      <bottom style="dotted">
        <color indexed="64"/>
      </bottom>
      <diagonal/>
    </border>
    <border>
      <left/>
      <right/>
      <top style="hair">
        <color auto="1"/>
      </top>
      <bottom style="dotted">
        <color indexed="64"/>
      </bottom>
      <diagonal/>
    </border>
    <border>
      <left style="hair">
        <color indexed="64"/>
      </left>
      <right/>
      <top style="hair">
        <color auto="1"/>
      </top>
      <bottom style="dotted">
        <color indexed="64"/>
      </bottom>
      <diagonal/>
    </border>
    <border>
      <left/>
      <right style="dashed">
        <color indexed="64"/>
      </right>
      <top style="hair">
        <color auto="1"/>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right style="double">
        <color indexed="64"/>
      </right>
      <top/>
      <bottom/>
      <diagonal/>
    </border>
    <border>
      <left style="double">
        <color indexed="64"/>
      </left>
      <right/>
      <top/>
      <bottom/>
      <diagonal/>
    </border>
    <border>
      <left/>
      <right style="double">
        <color indexed="64"/>
      </right>
      <top/>
      <bottom style="hair">
        <color indexed="64"/>
      </bottom>
      <diagonal/>
    </border>
    <border>
      <left/>
      <right/>
      <top style="hair">
        <color auto="1"/>
      </top>
      <bottom style="hair">
        <color indexed="64"/>
      </bottom>
      <diagonal/>
    </border>
    <border>
      <left/>
      <right style="double">
        <color indexed="64"/>
      </right>
      <top style="hair">
        <color auto="1"/>
      </top>
      <bottom style="hair">
        <color indexed="64"/>
      </bottom>
      <diagonal/>
    </border>
    <border>
      <left style="double">
        <color indexed="64"/>
      </left>
      <right/>
      <top/>
      <bottom style="hair">
        <color indexed="64"/>
      </bottom>
      <diagonal/>
    </border>
    <border>
      <left style="double">
        <color indexed="64"/>
      </left>
      <right/>
      <top style="hair">
        <color auto="1"/>
      </top>
      <bottom style="hair">
        <color indexed="64"/>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auto="1"/>
      </top>
      <bottom style="hair">
        <color indexed="64"/>
      </bottom>
      <diagonal/>
    </border>
    <border>
      <left/>
      <right style="dotted">
        <color indexed="64"/>
      </right>
      <top style="hair">
        <color auto="1"/>
      </top>
      <bottom style="hair">
        <color indexed="64"/>
      </bottom>
      <diagonal/>
    </border>
    <border>
      <left style="dotted">
        <color indexed="64"/>
      </left>
      <right/>
      <top style="hair">
        <color auto="1"/>
      </top>
      <bottom style="hair">
        <color indexed="64"/>
      </bottom>
      <diagonal/>
    </border>
    <border>
      <left style="hair">
        <color auto="1"/>
      </left>
      <right/>
      <top style="hair">
        <color auto="1"/>
      </top>
      <bottom/>
      <diagonal/>
    </border>
    <border>
      <left style="hair">
        <color auto="1"/>
      </left>
      <right/>
      <top/>
      <bottom/>
      <diagonal/>
    </border>
    <border>
      <left/>
      <right/>
      <top/>
      <bottom style="dotted">
        <color indexed="64"/>
      </bottom>
      <diagonal/>
    </border>
    <border>
      <left/>
      <right style="hair">
        <color indexed="64"/>
      </right>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dotted">
        <color indexed="64"/>
      </right>
      <top style="hair">
        <color indexed="64"/>
      </top>
      <bottom/>
      <diagonal/>
    </border>
    <border>
      <left/>
      <right style="dotted">
        <color indexed="64"/>
      </right>
      <top/>
      <bottom/>
      <diagonal/>
    </border>
    <border>
      <left/>
      <right style="dotted">
        <color indexed="64"/>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auto="1"/>
      </top>
      <bottom style="hair">
        <color indexed="64"/>
      </bottom>
      <diagonal/>
    </border>
    <border>
      <left style="thin">
        <color indexed="64"/>
      </left>
      <right/>
      <top style="hair">
        <color auto="1"/>
      </top>
      <bottom style="hair">
        <color indexed="64"/>
      </bottom>
      <diagonal/>
    </border>
    <border>
      <left style="double">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diagonal/>
    </border>
    <border>
      <left style="medium">
        <color indexed="64"/>
      </left>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diagonal/>
    </border>
    <border>
      <left/>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s>
  <cellStyleXfs count="2">
    <xf numFmtId="0" fontId="0" fillId="0" borderId="0">
      <alignment vertical="center"/>
    </xf>
    <xf numFmtId="0" fontId="13" fillId="0" borderId="0">
      <alignment vertical="center"/>
    </xf>
  </cellStyleXfs>
  <cellXfs count="331">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2" fillId="0" borderId="33" xfId="0" applyFont="1" applyBorder="1" applyAlignment="1">
      <alignment vertical="center"/>
    </xf>
    <xf numFmtId="0" fontId="2" fillId="0" borderId="46" xfId="0" applyFont="1" applyBorder="1" applyAlignment="1">
      <alignment horizontal="left" vertical="center"/>
    </xf>
    <xf numFmtId="0" fontId="2" fillId="0" borderId="27" xfId="0" applyFont="1" applyBorder="1" applyAlignment="1">
      <alignment horizontal="left" vertical="center"/>
    </xf>
    <xf numFmtId="0" fontId="2" fillId="0" borderId="59" xfId="0" applyFont="1" applyBorder="1" applyAlignment="1">
      <alignment horizontal="left" vertical="center"/>
    </xf>
    <xf numFmtId="0" fontId="5" fillId="0" borderId="38" xfId="0" applyFont="1" applyBorder="1" applyAlignment="1">
      <alignment vertical="center" textRotation="255" shrinkToFit="1"/>
    </xf>
    <xf numFmtId="0" fontId="5" fillId="0" borderId="0" xfId="0" applyFont="1" applyBorder="1" applyAlignment="1">
      <alignment vertical="center" textRotation="255" shrinkToFit="1"/>
    </xf>
    <xf numFmtId="0" fontId="5" fillId="0" borderId="2" xfId="0" applyFont="1" applyBorder="1" applyAlignment="1">
      <alignment vertical="center" textRotation="255" shrinkToFit="1"/>
    </xf>
    <xf numFmtId="0" fontId="6" fillId="0" borderId="0" xfId="0" applyFont="1" applyProtection="1">
      <alignment vertical="center"/>
      <protection hidden="1"/>
    </xf>
    <xf numFmtId="0" fontId="6" fillId="0" borderId="63" xfId="0" applyFont="1" applyBorder="1" applyProtection="1">
      <alignment vertical="center"/>
      <protection hidden="1"/>
    </xf>
    <xf numFmtId="0" fontId="6" fillId="0" borderId="64" xfId="0" applyFont="1" applyBorder="1" applyProtection="1">
      <alignment vertical="center"/>
      <protection hidden="1"/>
    </xf>
    <xf numFmtId="0" fontId="6" fillId="0" borderId="65" xfId="0" applyFont="1" applyBorder="1" applyProtection="1">
      <alignment vertical="center"/>
      <protection hidden="1"/>
    </xf>
    <xf numFmtId="0" fontId="6" fillId="0" borderId="66" xfId="0" applyFont="1" applyBorder="1" applyProtection="1">
      <alignment vertical="center"/>
      <protection hidden="1"/>
    </xf>
    <xf numFmtId="0" fontId="6" fillId="0" borderId="0" xfId="0" applyFont="1" applyFill="1" applyBorder="1" applyProtection="1">
      <alignment vertical="center"/>
      <protection hidden="1"/>
    </xf>
    <xf numFmtId="0" fontId="6" fillId="0" borderId="67" xfId="0" applyFont="1" applyBorder="1" applyProtection="1">
      <alignment vertical="center"/>
      <protection hidden="1"/>
    </xf>
    <xf numFmtId="0" fontId="6" fillId="0" borderId="0" xfId="0" applyFont="1" applyBorder="1" applyProtection="1">
      <alignment vertical="center"/>
      <protection hidden="1"/>
    </xf>
    <xf numFmtId="0" fontId="6"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6" fillId="0" borderId="69" xfId="0" applyFont="1" applyFill="1" applyBorder="1" applyProtection="1">
      <alignment vertical="center"/>
      <protection hidden="1"/>
    </xf>
    <xf numFmtId="0" fontId="9" fillId="0" borderId="0" xfId="0" applyFont="1" applyFill="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87" xfId="0" applyFont="1" applyBorder="1" applyProtection="1">
      <alignment vertical="center"/>
      <protection hidden="1"/>
    </xf>
    <xf numFmtId="0" fontId="6" fillId="0" borderId="1" xfId="0" applyFont="1" applyBorder="1" applyProtection="1">
      <alignment vertical="center"/>
      <protection hidden="1"/>
    </xf>
    <xf numFmtId="0" fontId="6" fillId="0" borderId="88" xfId="0" applyFont="1" applyBorder="1" applyProtection="1">
      <alignment vertical="center"/>
      <protection hidden="1"/>
    </xf>
    <xf numFmtId="0" fontId="6" fillId="0" borderId="0" xfId="0" applyFont="1" applyFill="1" applyBorder="1" applyAlignment="1" applyProtection="1">
      <alignment horizontal="left" vertical="center"/>
      <protection hidden="1"/>
    </xf>
    <xf numFmtId="0" fontId="6" fillId="0" borderId="70" xfId="0" applyFont="1" applyBorder="1" applyProtection="1">
      <alignment vertical="center"/>
      <protection hidden="1"/>
    </xf>
    <xf numFmtId="0" fontId="6" fillId="4" borderId="74" xfId="0" applyFont="1" applyFill="1" applyBorder="1" applyProtection="1">
      <alignment vertical="center"/>
      <protection hidden="1"/>
    </xf>
    <xf numFmtId="0" fontId="6" fillId="4" borderId="76" xfId="0" applyFont="1" applyFill="1" applyBorder="1" applyProtection="1">
      <alignment vertical="center"/>
      <protection hidden="1"/>
    </xf>
    <xf numFmtId="0" fontId="10" fillId="4" borderId="75" xfId="0" applyFont="1" applyFill="1" applyBorder="1" applyProtection="1">
      <alignment vertical="center"/>
      <protection hidden="1"/>
    </xf>
    <xf numFmtId="0" fontId="6" fillId="0" borderId="0" xfId="0" applyFont="1" applyProtection="1">
      <alignment vertical="center"/>
    </xf>
    <xf numFmtId="0" fontId="10" fillId="5" borderId="75" xfId="0" applyFont="1" applyFill="1" applyBorder="1" applyProtection="1">
      <alignment vertical="center"/>
    </xf>
    <xf numFmtId="0" fontId="6" fillId="5" borderId="76" xfId="0" applyFont="1" applyFill="1" applyBorder="1" applyProtection="1">
      <alignment vertical="center"/>
    </xf>
    <xf numFmtId="0" fontId="6" fillId="5" borderId="74" xfId="0" applyFont="1" applyFill="1" applyBorder="1" applyProtection="1">
      <alignment vertical="center"/>
    </xf>
    <xf numFmtId="0" fontId="6" fillId="0" borderId="70" xfId="0" applyFont="1" applyBorder="1" applyProtection="1">
      <alignment vertical="center"/>
    </xf>
    <xf numFmtId="0" fontId="6" fillId="0" borderId="0" xfId="0" applyFont="1" applyBorder="1" applyProtection="1">
      <alignment vertical="center"/>
    </xf>
    <xf numFmtId="0" fontId="6" fillId="0" borderId="66" xfId="0" applyFont="1" applyBorder="1" applyProtection="1">
      <alignment vertical="center"/>
    </xf>
    <xf numFmtId="0" fontId="6" fillId="0" borderId="67" xfId="0" applyFont="1" applyBorder="1" applyProtection="1">
      <alignment vertical="center"/>
    </xf>
    <xf numFmtId="0" fontId="6" fillId="0" borderId="0" xfId="0"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Protection="1">
      <alignment vertical="center"/>
    </xf>
    <xf numFmtId="0" fontId="6" fillId="7" borderId="0" xfId="0" applyFont="1" applyFill="1" applyBorder="1" applyProtection="1">
      <alignment vertical="center"/>
    </xf>
    <xf numFmtId="0" fontId="6" fillId="0" borderId="91" xfId="0" applyFont="1" applyBorder="1" applyProtection="1">
      <alignment vertical="center"/>
    </xf>
    <xf numFmtId="0" fontId="6" fillId="0" borderId="4" xfId="0" applyFont="1" applyBorder="1" applyProtection="1">
      <alignment vertical="center"/>
    </xf>
    <xf numFmtId="0" fontId="6" fillId="0" borderId="92" xfId="0" applyFont="1" applyBorder="1" applyProtection="1">
      <alignment vertical="center"/>
    </xf>
    <xf numFmtId="0" fontId="6" fillId="0" borderId="65" xfId="0" applyFont="1" applyBorder="1" applyProtection="1">
      <alignment vertical="center"/>
    </xf>
    <xf numFmtId="0" fontId="6" fillId="0" borderId="64" xfId="0" applyFont="1" applyBorder="1" applyProtection="1">
      <alignment vertical="center"/>
    </xf>
    <xf numFmtId="0" fontId="6" fillId="0" borderId="63" xfId="0" applyFont="1" applyBorder="1" applyProtection="1">
      <alignment vertical="center"/>
    </xf>
    <xf numFmtId="0" fontId="11" fillId="0" borderId="0" xfId="0" applyFont="1">
      <alignment vertical="center"/>
    </xf>
    <xf numFmtId="0" fontId="12" fillId="0" borderId="0" xfId="0" applyFont="1">
      <alignment vertical="center"/>
    </xf>
    <xf numFmtId="0" fontId="2" fillId="0" borderId="6" xfId="0" applyFont="1" applyBorder="1" applyAlignment="1">
      <alignment vertical="distributed" wrapText="1"/>
    </xf>
    <xf numFmtId="0" fontId="2" fillId="0" borderId="11" xfId="0" applyFont="1" applyBorder="1" applyAlignment="1">
      <alignment vertical="distributed" wrapText="1"/>
    </xf>
    <xf numFmtId="0" fontId="2" fillId="0" borderId="14" xfId="0" applyFont="1" applyBorder="1" applyAlignment="1">
      <alignment vertical="distributed" wrapText="1"/>
    </xf>
    <xf numFmtId="0" fontId="2" fillId="0" borderId="15" xfId="0" applyFont="1" applyBorder="1" applyAlignment="1">
      <alignment vertical="distributed" wrapText="1"/>
    </xf>
    <xf numFmtId="0" fontId="6" fillId="0" borderId="76" xfId="0" applyFont="1" applyBorder="1" applyProtection="1">
      <alignment vertical="center"/>
      <protection hidden="1"/>
    </xf>
    <xf numFmtId="0" fontId="6" fillId="0" borderId="0" xfId="0" applyFont="1" applyBorder="1" applyAlignment="1" applyProtection="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33"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6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56" xfId="0" applyFont="1" applyBorder="1" applyAlignment="1">
      <alignment horizontal="left" vertical="center"/>
    </xf>
    <xf numFmtId="0" fontId="2" fillId="0" borderId="60" xfId="0" applyFont="1" applyBorder="1" applyAlignment="1">
      <alignment horizontal="center" vertical="center"/>
    </xf>
    <xf numFmtId="0" fontId="6" fillId="0" borderId="0" xfId="0" applyFont="1" applyBorder="1" applyAlignment="1" applyProtection="1">
      <alignment horizontal="left" vertical="center"/>
      <protection hidden="1"/>
    </xf>
    <xf numFmtId="0" fontId="6" fillId="0" borderId="0" xfId="0" applyFont="1" applyAlignment="1" applyProtection="1">
      <alignment horizontal="center" vertical="center"/>
    </xf>
    <xf numFmtId="0" fontId="12" fillId="0" borderId="0" xfId="1" applyFont="1">
      <alignment vertical="center"/>
    </xf>
    <xf numFmtId="0" fontId="2" fillId="0" borderId="33" xfId="0" applyNumberFormat="1" applyFont="1" applyBorder="1" applyAlignment="1">
      <alignment horizontal="center" vertical="center"/>
    </xf>
    <xf numFmtId="0" fontId="2" fillId="0" borderId="40" xfId="0" applyNumberFormat="1" applyFont="1" applyBorder="1" applyAlignment="1">
      <alignment horizontal="left" vertical="center"/>
    </xf>
    <xf numFmtId="0" fontId="6" fillId="0" borderId="0" xfId="0" applyFont="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xf>
    <xf numFmtId="0" fontId="2" fillId="0" borderId="93"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6" xfId="0" applyFont="1" applyBorder="1" applyAlignment="1">
      <alignment horizontal="center" wrapText="1"/>
    </xf>
    <xf numFmtId="0" fontId="2" fillId="0" borderId="0" xfId="0" applyFont="1" applyBorder="1" applyAlignment="1">
      <alignment horizontal="center" wrapText="1"/>
    </xf>
    <xf numFmtId="0" fontId="2" fillId="0" borderId="11" xfId="0" applyFont="1" applyBorder="1" applyAlignment="1">
      <alignment horizontal="center" wrapText="1"/>
    </xf>
    <xf numFmtId="0" fontId="2" fillId="0" borderId="0" xfId="0" applyFont="1" applyBorder="1" applyAlignment="1">
      <alignment horizontal="center" vertical="distributed" wrapText="1"/>
    </xf>
    <xf numFmtId="0" fontId="2" fillId="0" borderId="2" xfId="0" applyFont="1" applyBorder="1" applyAlignment="1">
      <alignment horizontal="center" vertical="distributed" wrapText="1"/>
    </xf>
    <xf numFmtId="0" fontId="2" fillId="0" borderId="61"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43" xfId="0" applyFont="1" applyBorder="1" applyAlignment="1">
      <alignment horizontal="center" vertical="center"/>
    </xf>
    <xf numFmtId="0" fontId="2" fillId="0" borderId="33" xfId="0" applyFont="1" applyBorder="1" applyAlignment="1">
      <alignment horizontal="left" vertical="center"/>
    </xf>
    <xf numFmtId="0" fontId="2" fillId="0" borderId="7" xfId="0" applyFont="1" applyBorder="1" applyAlignment="1">
      <alignment horizontal="center" vertical="center"/>
    </xf>
    <xf numFmtId="0" fontId="2" fillId="0" borderId="60" xfId="0" applyFont="1" applyBorder="1" applyAlignment="1">
      <alignment horizontal="left" vertical="center"/>
    </xf>
    <xf numFmtId="0" fontId="2" fillId="0" borderId="42" xfId="0" applyFont="1" applyBorder="1" applyAlignment="1">
      <alignment horizontal="center" vertical="center"/>
    </xf>
    <xf numFmtId="0" fontId="2" fillId="0" borderId="41"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4" xfId="0" applyFont="1" applyBorder="1" applyAlignment="1">
      <alignment horizontal="center" vertical="center"/>
    </xf>
    <xf numFmtId="0" fontId="2" fillId="0" borderId="6" xfId="0" applyFont="1" applyBorder="1" applyAlignment="1">
      <alignment horizontal="left" vertical="distributed" wrapText="1"/>
    </xf>
    <xf numFmtId="0" fontId="2" fillId="0" borderId="0" xfId="0" applyFont="1" applyBorder="1" applyAlignment="1">
      <alignment horizontal="left" vertical="distributed"/>
    </xf>
    <xf numFmtId="0" fontId="2" fillId="0" borderId="6" xfId="0" applyFont="1" applyBorder="1" applyAlignment="1">
      <alignment horizontal="left" vertical="distributed"/>
    </xf>
    <xf numFmtId="0" fontId="2" fillId="0" borderId="14" xfId="0" applyFont="1" applyBorder="1" applyAlignment="1">
      <alignment horizontal="left" vertical="distributed"/>
    </xf>
    <xf numFmtId="0" fontId="2" fillId="0" borderId="2" xfId="0" applyFont="1" applyBorder="1" applyAlignment="1">
      <alignment horizontal="left" vertical="distributed"/>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1" xfId="0" applyFont="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60"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2" fillId="0" borderId="39" xfId="0" applyFont="1" applyBorder="1" applyAlignment="1">
      <alignment horizontal="center" vertical="center"/>
    </xf>
    <xf numFmtId="0" fontId="2" fillId="0" borderId="2" xfId="0" applyFont="1" applyBorder="1" applyAlignment="1">
      <alignment horizontal="left" vertical="center"/>
    </xf>
    <xf numFmtId="0" fontId="2" fillId="0" borderId="56" xfId="0" applyFont="1" applyBorder="1" applyAlignment="1">
      <alignment horizontal="left" vertical="center"/>
    </xf>
    <xf numFmtId="0" fontId="2" fillId="0" borderId="56" xfId="0" applyFont="1" applyBorder="1" applyAlignment="1">
      <alignment horizontal="center" vertical="center"/>
    </xf>
    <xf numFmtId="0" fontId="2" fillId="0" borderId="58" xfId="0" applyFont="1" applyBorder="1" applyAlignment="1">
      <alignment horizontal="right" vertical="center"/>
    </xf>
    <xf numFmtId="0" fontId="2" fillId="0" borderId="56" xfId="0" applyFont="1" applyBorder="1" applyAlignment="1">
      <alignment horizontal="right"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55" xfId="0" applyFont="1" applyBorder="1" applyAlignment="1">
      <alignment horizontal="center" vertical="center"/>
    </xf>
    <xf numFmtId="0" fontId="2" fillId="0" borderId="57"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40" xfId="0" applyFont="1" applyBorder="1" applyAlignment="1">
      <alignment horizontal="center" vertical="center"/>
    </xf>
    <xf numFmtId="0" fontId="2" fillId="0" borderId="13" xfId="0" applyFont="1" applyBorder="1" applyAlignment="1">
      <alignment horizontal="left" vertical="center"/>
    </xf>
    <xf numFmtId="0" fontId="5" fillId="0" borderId="44" xfId="0" applyFont="1" applyBorder="1" applyAlignment="1">
      <alignment horizontal="center" vertical="center" textRotation="255" shrinkToFit="1"/>
    </xf>
    <xf numFmtId="0" fontId="5" fillId="0" borderId="52"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53"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54" xfId="0" applyFont="1" applyBorder="1" applyAlignment="1">
      <alignment horizontal="center" vertical="center" textRotation="255" shrinkToFit="1"/>
    </xf>
    <xf numFmtId="0" fontId="2" fillId="0" borderId="62"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distributed" wrapText="1"/>
    </xf>
    <xf numFmtId="0" fontId="2" fillId="0" borderId="38" xfId="0" applyFont="1" applyBorder="1" applyAlignment="1">
      <alignment horizontal="center" vertical="distributed" wrapText="1"/>
    </xf>
    <xf numFmtId="0" fontId="2" fillId="0" borderId="39" xfId="0" applyFont="1" applyBorder="1" applyAlignment="1">
      <alignment horizontal="center" vertical="distributed" wrapText="1"/>
    </xf>
    <xf numFmtId="0" fontId="2" fillId="0" borderId="45" xfId="0" applyFont="1" applyBorder="1" applyAlignment="1">
      <alignment horizontal="center" vertical="distributed" wrapText="1"/>
    </xf>
    <xf numFmtId="0" fontId="2" fillId="0" borderId="11" xfId="0" applyFont="1" applyBorder="1" applyAlignment="1">
      <alignment horizontal="center" vertical="distributed" wrapText="1"/>
    </xf>
    <xf numFmtId="0" fontId="2" fillId="0" borderId="16" xfId="0" applyFont="1" applyBorder="1" applyAlignment="1">
      <alignment horizontal="center" vertical="distributed" wrapText="1"/>
    </xf>
    <xf numFmtId="0" fontId="2" fillId="0" borderId="15" xfId="0" applyFont="1" applyBorder="1" applyAlignment="1">
      <alignment horizontal="center" vertical="distributed" wrapText="1"/>
    </xf>
    <xf numFmtId="0" fontId="2" fillId="0" borderId="33"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44"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6" fillId="3" borderId="75" xfId="0" applyFont="1" applyFill="1" applyBorder="1" applyAlignment="1" applyProtection="1">
      <alignment horizontal="center" vertical="center"/>
      <protection locked="0" hidden="1"/>
    </xf>
    <xf numFmtId="0" fontId="6" fillId="3" borderId="76" xfId="0" applyFont="1" applyFill="1" applyBorder="1" applyAlignment="1" applyProtection="1">
      <alignment horizontal="center" vertical="center"/>
      <protection locked="0" hidden="1"/>
    </xf>
    <xf numFmtId="0" fontId="6" fillId="3" borderId="74" xfId="0" applyFont="1" applyFill="1" applyBorder="1" applyAlignment="1" applyProtection="1">
      <alignment horizontal="center" vertical="center"/>
      <protection locked="0" hidden="1"/>
    </xf>
    <xf numFmtId="0" fontId="6" fillId="2" borderId="79" xfId="0" applyFont="1" applyFill="1" applyBorder="1" applyAlignment="1" applyProtection="1">
      <alignment horizontal="center" vertical="center"/>
      <protection hidden="1"/>
    </xf>
    <xf numFmtId="0" fontId="6" fillId="2" borderId="78" xfId="0" applyFont="1" applyFill="1" applyBorder="1" applyAlignment="1" applyProtection="1">
      <alignment horizontal="center" vertical="center"/>
      <protection hidden="1"/>
    </xf>
    <xf numFmtId="0" fontId="6" fillId="2" borderId="77"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70" xfId="0" applyFont="1" applyFill="1" applyBorder="1" applyAlignment="1" applyProtection="1">
      <alignment horizontal="center" vertical="center"/>
      <protection locked="0" hidden="1"/>
    </xf>
    <xf numFmtId="0" fontId="6" fillId="0" borderId="69" xfId="0" applyFont="1" applyFill="1" applyBorder="1" applyAlignment="1" applyProtection="1">
      <alignment horizontal="center" vertical="center"/>
      <protection locked="0" hidden="1"/>
    </xf>
    <xf numFmtId="0" fontId="6" fillId="0" borderId="68" xfId="0" applyFont="1" applyFill="1" applyBorder="1" applyAlignment="1" applyProtection="1">
      <alignment horizontal="center" vertical="center"/>
      <protection locked="0" hidden="1"/>
    </xf>
    <xf numFmtId="0" fontId="6" fillId="0" borderId="83" xfId="0" applyFont="1" applyFill="1" applyBorder="1" applyAlignment="1" applyProtection="1">
      <alignment horizontal="center" vertical="center"/>
      <protection locked="0" hidden="1"/>
    </xf>
    <xf numFmtId="0" fontId="6" fillId="0" borderId="89" xfId="0" applyFont="1" applyFill="1" applyBorder="1" applyAlignment="1" applyProtection="1">
      <alignment horizontal="center" vertical="center"/>
      <protection locked="0" hidden="1"/>
    </xf>
    <xf numFmtId="0" fontId="6" fillId="0" borderId="82" xfId="0" applyFont="1" applyFill="1" applyBorder="1" applyAlignment="1" applyProtection="1">
      <alignment horizontal="center" vertical="center"/>
      <protection locked="0" hidden="1"/>
    </xf>
    <xf numFmtId="0" fontId="6" fillId="0" borderId="81" xfId="0" applyFont="1" applyFill="1" applyBorder="1" applyAlignment="1" applyProtection="1">
      <alignment horizontal="center" vertical="center"/>
      <protection locked="0" hidden="1"/>
    </xf>
    <xf numFmtId="0" fontId="6" fillId="0" borderId="90" xfId="0" applyFont="1" applyFill="1" applyBorder="1" applyAlignment="1" applyProtection="1">
      <alignment horizontal="center" vertical="center"/>
      <protection locked="0" hidden="1"/>
    </xf>
    <xf numFmtId="0" fontId="6" fillId="0" borderId="80" xfId="0" applyFont="1" applyFill="1" applyBorder="1" applyAlignment="1" applyProtection="1">
      <alignment horizontal="center" vertical="center"/>
      <protection locked="0" hidden="1"/>
    </xf>
    <xf numFmtId="0" fontId="6" fillId="3" borderId="75" xfId="0" applyFont="1" applyFill="1" applyBorder="1" applyAlignment="1" applyProtection="1">
      <alignment horizontal="center" vertical="center"/>
      <protection locked="0"/>
    </xf>
    <xf numFmtId="0" fontId="6" fillId="3" borderId="76" xfId="0" applyFont="1" applyFill="1" applyBorder="1" applyAlignment="1" applyProtection="1">
      <alignment horizontal="center" vertical="center"/>
      <protection locked="0"/>
    </xf>
    <xf numFmtId="0" fontId="6" fillId="3" borderId="74"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6" fillId="0" borderId="75" xfId="0" applyFont="1" applyFill="1" applyBorder="1" applyAlignment="1" applyProtection="1">
      <alignment horizontal="center" vertical="center"/>
      <protection locked="0" hidden="1"/>
    </xf>
    <xf numFmtId="0" fontId="6" fillId="0" borderId="76" xfId="0" applyFont="1" applyFill="1" applyBorder="1" applyAlignment="1" applyProtection="1">
      <alignment horizontal="center" vertical="center"/>
      <protection locked="0" hidden="1"/>
    </xf>
    <xf numFmtId="0" fontId="6" fillId="0" borderId="74" xfId="0" applyFont="1" applyFill="1" applyBorder="1" applyAlignment="1" applyProtection="1">
      <alignment horizontal="center" vertical="center"/>
      <protection locked="0" hidden="1"/>
    </xf>
    <xf numFmtId="0" fontId="6" fillId="0" borderId="0" xfId="0" applyFont="1" applyFill="1" applyBorder="1" applyAlignment="1" applyProtection="1">
      <alignment horizontal="left" vertical="center"/>
    </xf>
    <xf numFmtId="0" fontId="6" fillId="0" borderId="6"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xf>
    <xf numFmtId="0" fontId="6" fillId="2" borderId="3"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shrinkToFit="1"/>
      <protection hidden="1"/>
    </xf>
    <xf numFmtId="0" fontId="6" fillId="2" borderId="4" xfId="0" applyFont="1" applyFill="1" applyBorder="1" applyAlignment="1" applyProtection="1">
      <alignment horizontal="center" vertical="center" shrinkToFit="1"/>
      <protection hidden="1"/>
    </xf>
    <xf numFmtId="0" fontId="6" fillId="2" borderId="5" xfId="0" applyFont="1" applyFill="1" applyBorder="1" applyAlignment="1" applyProtection="1">
      <alignment horizontal="center" vertical="center" shrinkToFit="1"/>
      <protection hidden="1"/>
    </xf>
    <xf numFmtId="0" fontId="6" fillId="2" borderId="6" xfId="0" applyFont="1" applyFill="1" applyBorder="1" applyAlignment="1" applyProtection="1">
      <alignment horizontal="center" vertical="center" shrinkToFit="1"/>
      <protection hidden="1"/>
    </xf>
    <xf numFmtId="0" fontId="6" fillId="2" borderId="0" xfId="0" applyFont="1" applyFill="1" applyBorder="1" applyAlignment="1" applyProtection="1">
      <alignment horizontal="center" vertical="center" shrinkToFit="1"/>
      <protection hidden="1"/>
    </xf>
    <xf numFmtId="0" fontId="6" fillId="2" borderId="7" xfId="0" applyFont="1" applyFill="1" applyBorder="1" applyAlignment="1" applyProtection="1">
      <alignment horizontal="center" vertical="center" shrinkToFit="1"/>
      <protection hidden="1"/>
    </xf>
    <xf numFmtId="0" fontId="6" fillId="2" borderId="8" xfId="0" applyFont="1" applyFill="1" applyBorder="1" applyAlignment="1" applyProtection="1">
      <alignment horizontal="center" vertical="center" shrinkToFit="1"/>
      <protection hidden="1"/>
    </xf>
    <xf numFmtId="0" fontId="6" fillId="2" borderId="1" xfId="0" applyFont="1" applyFill="1" applyBorder="1" applyAlignment="1" applyProtection="1">
      <alignment horizontal="center" vertical="center" shrinkToFit="1"/>
      <protection hidden="1"/>
    </xf>
    <xf numFmtId="0" fontId="6" fillId="2" borderId="9" xfId="0" applyFont="1" applyFill="1" applyBorder="1" applyAlignment="1" applyProtection="1">
      <alignment horizontal="center" vertical="center" shrinkToFit="1"/>
      <protection hidden="1"/>
    </xf>
    <xf numFmtId="0" fontId="6" fillId="3" borderId="73" xfId="0" applyFont="1" applyFill="1" applyBorder="1" applyAlignment="1" applyProtection="1">
      <alignment horizontal="center" vertical="center"/>
      <protection locked="0" hidden="1"/>
    </xf>
    <xf numFmtId="0" fontId="6" fillId="3" borderId="71" xfId="0" applyFont="1" applyFill="1" applyBorder="1" applyAlignment="1" applyProtection="1">
      <alignment horizontal="center" vertical="center"/>
      <protection locked="0" hidden="1"/>
    </xf>
    <xf numFmtId="0" fontId="6" fillId="3" borderId="86" xfId="0" applyFont="1" applyFill="1" applyBorder="1" applyAlignment="1" applyProtection="1">
      <alignment horizontal="center" vertical="center"/>
      <protection locked="0" hidden="1"/>
    </xf>
    <xf numFmtId="0" fontId="6" fillId="3" borderId="85" xfId="0" applyFont="1" applyFill="1" applyBorder="1" applyAlignment="1" applyProtection="1">
      <alignment horizontal="center" vertical="center"/>
      <protection locked="0" hidden="1"/>
    </xf>
    <xf numFmtId="0" fontId="6" fillId="3" borderId="67" xfId="0" applyFont="1" applyFill="1" applyBorder="1" applyAlignment="1" applyProtection="1">
      <alignment horizontal="center" vertical="center"/>
      <protection locked="0" hidden="1"/>
    </xf>
    <xf numFmtId="0" fontId="6" fillId="3" borderId="66" xfId="0" applyFont="1" applyFill="1" applyBorder="1" applyAlignment="1" applyProtection="1">
      <alignment horizontal="center" vertical="center"/>
      <protection locked="0" hidden="1"/>
    </xf>
    <xf numFmtId="0" fontId="7" fillId="2" borderId="70" xfId="0" applyFont="1" applyFill="1" applyBorder="1" applyAlignment="1" applyProtection="1">
      <alignment horizontal="center" vertical="center" wrapText="1"/>
      <protection hidden="1"/>
    </xf>
    <xf numFmtId="0" fontId="7" fillId="2" borderId="69" xfId="0" applyFont="1" applyFill="1" applyBorder="1" applyAlignment="1" applyProtection="1">
      <alignment horizontal="center" vertical="center" wrapText="1"/>
      <protection hidden="1"/>
    </xf>
    <xf numFmtId="0" fontId="7" fillId="2" borderId="68" xfId="0" applyFont="1" applyFill="1" applyBorder="1" applyAlignment="1" applyProtection="1">
      <alignment horizontal="center" vertical="center" wrapText="1"/>
      <protection hidden="1"/>
    </xf>
    <xf numFmtId="0" fontId="7" fillId="2" borderId="67"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66" xfId="0" applyFont="1" applyFill="1" applyBorder="1" applyAlignment="1" applyProtection="1">
      <alignment horizontal="center" vertical="center" wrapText="1"/>
      <protection hidden="1"/>
    </xf>
    <xf numFmtId="0" fontId="7" fillId="2" borderId="65" xfId="0" applyFont="1" applyFill="1" applyBorder="1" applyAlignment="1" applyProtection="1">
      <alignment horizontal="center" vertical="center" wrapText="1"/>
      <protection hidden="1"/>
    </xf>
    <xf numFmtId="0" fontId="7" fillId="2" borderId="64" xfId="0" applyFont="1" applyFill="1" applyBorder="1" applyAlignment="1" applyProtection="1">
      <alignment horizontal="center" vertical="center" wrapText="1"/>
      <protection hidden="1"/>
    </xf>
    <xf numFmtId="0" fontId="7" fillId="2" borderId="63" xfId="0" applyFont="1" applyFill="1" applyBorder="1" applyAlignment="1" applyProtection="1">
      <alignment horizontal="center" vertical="center" wrapText="1"/>
      <protection hidden="1"/>
    </xf>
    <xf numFmtId="0" fontId="6" fillId="0" borderId="0" xfId="0" applyFont="1" applyBorder="1" applyAlignment="1" applyProtection="1">
      <alignment horizontal="center" vertical="center"/>
      <protection hidden="1"/>
    </xf>
    <xf numFmtId="0" fontId="6" fillId="3" borderId="70" xfId="0" applyFont="1" applyFill="1" applyBorder="1" applyAlignment="1" applyProtection="1">
      <alignment horizontal="center" vertical="center"/>
      <protection locked="0" hidden="1"/>
    </xf>
    <xf numFmtId="0" fontId="6" fillId="3" borderId="69" xfId="0" applyFont="1" applyFill="1" applyBorder="1" applyAlignment="1" applyProtection="1">
      <alignment horizontal="center" vertical="center"/>
      <protection locked="0" hidden="1"/>
    </xf>
    <xf numFmtId="0" fontId="6" fillId="3" borderId="68" xfId="0" applyFont="1" applyFill="1" applyBorder="1" applyAlignment="1" applyProtection="1">
      <alignment horizontal="center" vertical="center"/>
      <protection locked="0" hidden="1"/>
    </xf>
    <xf numFmtId="0" fontId="6" fillId="0" borderId="6" xfId="0" applyFont="1" applyBorder="1" applyAlignment="1" applyProtection="1">
      <alignment horizontal="center" vertical="center"/>
      <protection hidden="1"/>
    </xf>
    <xf numFmtId="0" fontId="6" fillId="3" borderId="73" xfId="0" applyFont="1" applyFill="1" applyBorder="1" applyAlignment="1" applyProtection="1">
      <alignment horizontal="center" vertical="center"/>
      <protection locked="0"/>
    </xf>
    <xf numFmtId="0" fontId="6" fillId="3" borderId="72" xfId="0" applyFont="1" applyFill="1" applyBorder="1" applyAlignment="1" applyProtection="1">
      <alignment horizontal="center" vertical="center"/>
      <protection locked="0"/>
    </xf>
    <xf numFmtId="0" fontId="6" fillId="3" borderId="71" xfId="0" applyFont="1" applyFill="1" applyBorder="1" applyAlignment="1" applyProtection="1">
      <alignment horizontal="center" vertical="center"/>
      <protection locked="0"/>
    </xf>
    <xf numFmtId="0" fontId="6" fillId="3" borderId="65" xfId="0" applyFont="1" applyFill="1" applyBorder="1" applyAlignment="1" applyProtection="1">
      <alignment horizontal="center" vertical="center"/>
      <protection locked="0"/>
    </xf>
    <xf numFmtId="0" fontId="6" fillId="3" borderId="64" xfId="0" applyFont="1" applyFill="1" applyBorder="1" applyAlignment="1" applyProtection="1">
      <alignment horizontal="center" vertical="center"/>
      <protection locked="0"/>
    </xf>
    <xf numFmtId="0" fontId="6" fillId="3" borderId="63" xfId="0" applyFont="1" applyFill="1" applyBorder="1" applyAlignment="1" applyProtection="1">
      <alignment horizontal="center" vertical="center"/>
      <protection locked="0"/>
    </xf>
    <xf numFmtId="0" fontId="6" fillId="2" borderId="79" xfId="0" applyFont="1" applyFill="1" applyBorder="1" applyAlignment="1" applyProtection="1">
      <alignment horizontal="center" vertical="center" shrinkToFit="1"/>
      <protection hidden="1"/>
    </xf>
    <xf numFmtId="0" fontId="6" fillId="2" borderId="78" xfId="0" applyFont="1" applyFill="1" applyBorder="1" applyAlignment="1" applyProtection="1">
      <alignment horizontal="center" vertical="center" shrinkToFit="1"/>
      <protection hidden="1"/>
    </xf>
    <xf numFmtId="0" fontId="6" fillId="2" borderId="77" xfId="0" applyFont="1" applyFill="1" applyBorder="1" applyAlignment="1" applyProtection="1">
      <alignment horizontal="center" vertical="center" shrinkToFit="1"/>
      <protection hidden="1"/>
    </xf>
    <xf numFmtId="0" fontId="6" fillId="8" borderId="0" xfId="0" applyFont="1" applyFill="1" applyBorder="1" applyAlignment="1" applyProtection="1">
      <alignment horizontal="center" vertical="center"/>
      <protection hidden="1"/>
    </xf>
    <xf numFmtId="0" fontId="6" fillId="3" borderId="81" xfId="0" applyFont="1" applyFill="1" applyBorder="1" applyAlignment="1" applyProtection="1">
      <alignment horizontal="center" vertical="center"/>
      <protection locked="0" hidden="1"/>
    </xf>
    <xf numFmtId="0" fontId="6" fillId="3" borderId="80" xfId="0" applyFont="1" applyFill="1" applyBorder="1" applyAlignment="1" applyProtection="1">
      <alignment horizontal="center" vertical="center"/>
      <protection locked="0" hidden="1"/>
    </xf>
    <xf numFmtId="0" fontId="6" fillId="0" borderId="6" xfId="0" applyFont="1" applyBorder="1" applyAlignment="1" applyProtection="1">
      <alignment horizontal="right" vertical="center"/>
      <protection hidden="1"/>
    </xf>
    <xf numFmtId="0" fontId="6" fillId="0" borderId="0" xfId="0" applyFont="1" applyBorder="1" applyAlignment="1" applyProtection="1">
      <alignment horizontal="right" vertical="center"/>
      <protection hidden="1"/>
    </xf>
    <xf numFmtId="57" fontId="6" fillId="3" borderId="73" xfId="0" applyNumberFormat="1" applyFont="1" applyFill="1" applyBorder="1" applyAlignment="1" applyProtection="1">
      <alignment horizontal="center" vertical="center"/>
      <protection locked="0"/>
    </xf>
    <xf numFmtId="57" fontId="6" fillId="3" borderId="65" xfId="0" applyNumberFormat="1" applyFont="1" applyFill="1" applyBorder="1" applyAlignment="1" applyProtection="1">
      <alignment horizontal="center" vertical="center"/>
      <protection locked="0"/>
    </xf>
    <xf numFmtId="57" fontId="6" fillId="3" borderId="64" xfId="0" applyNumberFormat="1" applyFont="1" applyFill="1" applyBorder="1" applyAlignment="1" applyProtection="1">
      <alignment horizontal="center" vertical="center"/>
      <protection locked="0"/>
    </xf>
    <xf numFmtId="57" fontId="6" fillId="3" borderId="63" xfId="0" applyNumberFormat="1" applyFont="1" applyFill="1" applyBorder="1" applyAlignment="1" applyProtection="1">
      <alignment horizontal="center" vertical="center"/>
      <protection locked="0"/>
    </xf>
    <xf numFmtId="0" fontId="6" fillId="3" borderId="86"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84" xfId="0" applyFont="1" applyFill="1" applyBorder="1" applyAlignment="1" applyProtection="1">
      <alignment horizontal="center" vertical="center"/>
      <protection locked="0"/>
    </xf>
    <xf numFmtId="0" fontId="6" fillId="3" borderId="83" xfId="0" applyFont="1" applyFill="1" applyBorder="1" applyAlignment="1" applyProtection="1">
      <alignment horizontal="center" vertical="center"/>
      <protection locked="0"/>
    </xf>
    <xf numFmtId="0" fontId="6" fillId="3" borderId="89" xfId="0" applyFont="1" applyFill="1" applyBorder="1" applyAlignment="1" applyProtection="1">
      <alignment horizontal="center" vertical="center"/>
      <protection locked="0"/>
    </xf>
    <xf numFmtId="0" fontId="6" fillId="3" borderId="82" xfId="0" applyFont="1" applyFill="1" applyBorder="1" applyAlignment="1" applyProtection="1">
      <alignment horizontal="center" vertical="center"/>
      <protection locked="0"/>
    </xf>
    <xf numFmtId="0" fontId="6" fillId="3" borderId="85"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0" borderId="67" xfId="0" applyFont="1" applyFill="1" applyBorder="1" applyAlignment="1" applyProtection="1">
      <alignment horizontal="center" vertical="center"/>
      <protection locked="0" hidden="1"/>
    </xf>
    <xf numFmtId="0" fontId="6" fillId="0" borderId="0" xfId="0" applyFont="1" applyFill="1" applyBorder="1" applyAlignment="1" applyProtection="1">
      <alignment horizontal="center" vertical="center"/>
      <protection locked="0" hidden="1"/>
    </xf>
    <xf numFmtId="0" fontId="6" fillId="0" borderId="66" xfId="0" applyFont="1" applyFill="1" applyBorder="1" applyAlignment="1" applyProtection="1">
      <alignment horizontal="center" vertical="center"/>
      <protection locked="0" hidden="1"/>
    </xf>
    <xf numFmtId="0" fontId="6" fillId="0" borderId="65" xfId="0" applyFont="1" applyFill="1" applyBorder="1" applyAlignment="1" applyProtection="1">
      <alignment horizontal="center" vertical="center"/>
      <protection locked="0" hidden="1"/>
    </xf>
    <xf numFmtId="0" fontId="6" fillId="0" borderId="64" xfId="0" applyFont="1" applyFill="1" applyBorder="1" applyAlignment="1" applyProtection="1">
      <alignment horizontal="center" vertical="center"/>
      <protection locked="0" hidden="1"/>
    </xf>
    <xf numFmtId="0" fontId="6" fillId="0" borderId="63" xfId="0" applyFont="1" applyFill="1" applyBorder="1" applyAlignment="1" applyProtection="1">
      <alignment horizontal="center" vertical="center"/>
      <protection locked="0" hidden="1"/>
    </xf>
    <xf numFmtId="0" fontId="6" fillId="3" borderId="70" xfId="0" applyFont="1" applyFill="1" applyBorder="1" applyAlignment="1" applyProtection="1">
      <alignment horizontal="center" vertical="center"/>
      <protection locked="0"/>
    </xf>
    <xf numFmtId="0" fontId="6" fillId="3" borderId="69" xfId="0" applyFont="1" applyFill="1" applyBorder="1" applyAlignment="1" applyProtection="1">
      <alignment horizontal="center" vertical="center"/>
      <protection locked="0"/>
    </xf>
    <xf numFmtId="0" fontId="6" fillId="3" borderId="68" xfId="0" applyFont="1" applyFill="1" applyBorder="1" applyAlignment="1" applyProtection="1">
      <alignment horizontal="center" vertical="center"/>
      <protection locked="0"/>
    </xf>
    <xf numFmtId="0" fontId="6" fillId="3" borderId="81"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80" xfId="0" applyFont="1" applyFill="1" applyBorder="1" applyAlignment="1" applyProtection="1">
      <alignment horizontal="center" vertical="center"/>
      <protection locked="0"/>
    </xf>
    <xf numFmtId="57" fontId="6" fillId="3" borderId="75" xfId="0" applyNumberFormat="1" applyFont="1" applyFill="1" applyBorder="1" applyAlignment="1" applyProtection="1">
      <alignment horizontal="center" vertical="center"/>
      <protection locked="0"/>
    </xf>
    <xf numFmtId="57" fontId="6" fillId="3" borderId="76" xfId="0" applyNumberFormat="1" applyFont="1" applyFill="1" applyBorder="1" applyAlignment="1" applyProtection="1">
      <alignment horizontal="center" vertical="center"/>
      <protection locked="0"/>
    </xf>
    <xf numFmtId="57" fontId="6" fillId="3" borderId="74" xfId="0" applyNumberFormat="1" applyFont="1" applyFill="1" applyBorder="1" applyAlignment="1" applyProtection="1">
      <alignment horizontal="center" vertical="center"/>
      <protection locked="0"/>
    </xf>
    <xf numFmtId="0" fontId="6" fillId="2" borderId="79" xfId="0" applyFont="1" applyFill="1" applyBorder="1" applyAlignment="1" applyProtection="1">
      <alignment horizontal="center" vertical="center"/>
    </xf>
    <xf numFmtId="0" fontId="6" fillId="2" borderId="78" xfId="0" applyFont="1" applyFill="1" applyBorder="1" applyAlignment="1" applyProtection="1">
      <alignment horizontal="center" vertical="center"/>
    </xf>
    <xf numFmtId="0" fontId="6" fillId="2" borderId="77" xfId="0" applyFont="1" applyFill="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66" xfId="0" applyFont="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3" xfId="0" applyFont="1" applyFill="1" applyBorder="1" applyAlignment="1" applyProtection="1">
      <alignment horizontal="center" vertical="center" wrapText="1"/>
    </xf>
    <xf numFmtId="0" fontId="6" fillId="0" borderId="0" xfId="0" applyFont="1" applyBorder="1" applyAlignment="1" applyProtection="1">
      <alignment horizontal="center" vertical="center"/>
      <protection locked="0"/>
    </xf>
    <xf numFmtId="0" fontId="6" fillId="3" borderId="73" xfId="0" applyNumberFormat="1" applyFont="1" applyFill="1" applyBorder="1" applyAlignment="1" applyProtection="1">
      <alignment horizontal="center" vertical="center"/>
      <protection locked="0"/>
    </xf>
    <xf numFmtId="0" fontId="6" fillId="3" borderId="72" xfId="0" applyNumberFormat="1" applyFont="1" applyFill="1" applyBorder="1" applyAlignment="1" applyProtection="1">
      <alignment horizontal="center" vertical="center"/>
      <protection locked="0"/>
    </xf>
    <xf numFmtId="0" fontId="6" fillId="3" borderId="71" xfId="0" applyNumberFormat="1" applyFont="1" applyFill="1" applyBorder="1" applyAlignment="1" applyProtection="1">
      <alignment horizontal="center" vertical="center"/>
      <protection locked="0"/>
    </xf>
    <xf numFmtId="0" fontId="6" fillId="3" borderId="81" xfId="0" applyNumberFormat="1" applyFont="1" applyFill="1" applyBorder="1" applyAlignment="1" applyProtection="1">
      <alignment horizontal="center" vertical="center"/>
      <protection locked="0"/>
    </xf>
    <xf numFmtId="0" fontId="6" fillId="3" borderId="90" xfId="0" applyNumberFormat="1" applyFont="1" applyFill="1" applyBorder="1" applyAlignment="1" applyProtection="1">
      <alignment horizontal="center" vertical="center"/>
      <protection locked="0"/>
    </xf>
    <xf numFmtId="0" fontId="6" fillId="3" borderId="80" xfId="0" applyNumberFormat="1" applyFont="1" applyFill="1" applyBorder="1" applyAlignment="1" applyProtection="1">
      <alignment horizontal="center" vertical="center"/>
      <protection locked="0"/>
    </xf>
    <xf numFmtId="0" fontId="6" fillId="6" borderId="75" xfId="0" applyFont="1" applyFill="1" applyBorder="1" applyAlignment="1" applyProtection="1">
      <alignment horizontal="center" vertical="center"/>
    </xf>
    <xf numFmtId="0" fontId="6" fillId="6" borderId="76" xfId="0" applyFont="1" applyFill="1" applyBorder="1" applyAlignment="1" applyProtection="1">
      <alignment horizontal="center" vertical="center"/>
    </xf>
    <xf numFmtId="0" fontId="6" fillId="6" borderId="74" xfId="0" applyFont="1" applyFill="1" applyBorder="1" applyAlignment="1" applyProtection="1">
      <alignment horizontal="center" vertical="center"/>
    </xf>
    <xf numFmtId="0" fontId="6" fillId="3" borderId="67"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71</xdr:row>
          <xdr:rowOff>47625</xdr:rowOff>
        </xdr:from>
        <xdr:to>
          <xdr:col>34</xdr:col>
          <xdr:colOff>76200</xdr:colOff>
          <xdr:row>71</xdr:row>
          <xdr:rowOff>771525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職員入力欄!$J$25" spid="_x0000_s3094"/>
                </a:ext>
              </a:extLst>
            </xdr:cNvPicPr>
          </xdr:nvPicPr>
          <xdr:blipFill>
            <a:blip xmlns:r="http://schemas.openxmlformats.org/officeDocument/2006/relationships" r:embed="rId1"/>
            <a:srcRect/>
            <a:stretch>
              <a:fillRect/>
            </a:stretch>
          </xdr:blipFill>
          <xdr:spPr bwMode="auto">
            <a:xfrm>
              <a:off x="1609725" y="19059525"/>
              <a:ext cx="4295775" cy="723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ord">
      <a:majorFont>
        <a:latin typeface="Arial"/>
        <a:ea typeface="ＭＳ ゴシック"/>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5"/>
  <sheetViews>
    <sheetView showGridLines="0" zoomScaleNormal="100" zoomScaleSheetLayoutView="100" workbookViewId="0">
      <selection activeCell="A2" sqref="A2"/>
    </sheetView>
  </sheetViews>
  <sheetFormatPr defaultColWidth="2.25" defaultRowHeight="21" customHeight="1" x14ac:dyDescent="0.15"/>
  <cols>
    <col min="1" max="16384" width="2.25" style="64"/>
  </cols>
  <sheetData>
    <row r="1" spans="1:36" ht="21" customHeight="1" x14ac:dyDescent="0.15">
      <c r="A1" s="139" t="s">
        <v>276</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row>
    <row r="2" spans="1:36" ht="21" customHeight="1" x14ac:dyDescent="0.15">
      <c r="X2" s="90" t="s">
        <v>0</v>
      </c>
      <c r="Y2" s="90"/>
      <c r="Z2" s="90"/>
      <c r="AA2" s="90"/>
      <c r="AB2" s="90"/>
      <c r="AC2" s="90"/>
      <c r="AD2" s="90"/>
      <c r="AE2" s="90"/>
      <c r="AF2" s="90"/>
      <c r="AG2" s="90" t="str">
        <f>職員入力欄!K6&amp;""</f>
        <v/>
      </c>
      <c r="AH2" s="90"/>
      <c r="AI2" s="90"/>
      <c r="AJ2" s="90"/>
    </row>
    <row r="3" spans="1:36" ht="21" customHeight="1" x14ac:dyDescent="0.15">
      <c r="Z3" s="64" t="s">
        <v>4</v>
      </c>
      <c r="AA3" s="140" t="s">
        <v>3</v>
      </c>
      <c r="AB3" s="140"/>
      <c r="AC3" s="140"/>
      <c r="AD3" s="140"/>
      <c r="AE3" s="64" t="s">
        <v>2</v>
      </c>
      <c r="AF3" s="140" t="s">
        <v>14</v>
      </c>
      <c r="AG3" s="140"/>
      <c r="AH3" s="140"/>
      <c r="AI3" s="140"/>
      <c r="AJ3" s="64" t="s">
        <v>1</v>
      </c>
    </row>
    <row r="4" spans="1:36" ht="21" customHeight="1" x14ac:dyDescent="0.15">
      <c r="Z4" s="140"/>
      <c r="AA4" s="140"/>
      <c r="AB4" s="140"/>
      <c r="AC4" s="140"/>
      <c r="AD4" s="64" t="s">
        <v>7</v>
      </c>
      <c r="AE4" s="140"/>
      <c r="AF4" s="140"/>
      <c r="AG4" s="64" t="s">
        <v>6</v>
      </c>
      <c r="AH4" s="140"/>
      <c r="AI4" s="140"/>
      <c r="AJ4" s="64" t="s">
        <v>5</v>
      </c>
    </row>
    <row r="6" spans="1:36" ht="21" customHeight="1" x14ac:dyDescent="0.15">
      <c r="A6" s="65" t="s">
        <v>8</v>
      </c>
    </row>
    <row r="7" spans="1:36" ht="21" customHeight="1" x14ac:dyDescent="0.15">
      <c r="A7" s="65" t="s">
        <v>9</v>
      </c>
    </row>
    <row r="9" spans="1:36" ht="21" customHeight="1" x14ac:dyDescent="0.15">
      <c r="R9" s="139" t="s">
        <v>10</v>
      </c>
      <c r="S9" s="139"/>
      <c r="T9" s="139"/>
      <c r="U9" s="140" t="str">
        <f>工事店入力フォーム!M6&amp;""</f>
        <v/>
      </c>
      <c r="V9" s="140"/>
      <c r="W9" s="140"/>
      <c r="X9" s="140"/>
      <c r="Y9" s="140"/>
      <c r="Z9" s="140"/>
      <c r="AA9" s="140"/>
      <c r="AB9" s="140"/>
      <c r="AC9" s="140"/>
      <c r="AD9" s="140"/>
      <c r="AE9" s="140"/>
      <c r="AF9" s="140"/>
      <c r="AG9" s="140"/>
      <c r="AH9" s="140"/>
      <c r="AI9" s="140"/>
      <c r="AJ9" s="140"/>
    </row>
    <row r="10" spans="1:36" ht="21" customHeight="1" x14ac:dyDescent="0.15">
      <c r="U10" s="140" t="str">
        <f>工事店入力フォーム!M7&amp;""</f>
        <v/>
      </c>
      <c r="V10" s="140"/>
      <c r="W10" s="140"/>
      <c r="X10" s="140"/>
      <c r="Y10" s="140"/>
      <c r="Z10" s="140"/>
      <c r="AA10" s="140"/>
      <c r="AB10" s="140"/>
      <c r="AC10" s="140"/>
      <c r="AD10" s="140"/>
      <c r="AE10" s="140"/>
      <c r="AF10" s="140"/>
      <c r="AG10" s="140"/>
      <c r="AH10" s="140"/>
      <c r="AI10" s="140"/>
      <c r="AJ10" s="140"/>
    </row>
    <row r="11" spans="1:36" ht="21" customHeight="1" x14ac:dyDescent="0.15">
      <c r="R11" s="139" t="s">
        <v>11</v>
      </c>
      <c r="S11" s="139"/>
      <c r="T11" s="139"/>
      <c r="U11" s="140" t="str">
        <f>工事店入力フォーム!M8&amp;""</f>
        <v/>
      </c>
      <c r="V11" s="140"/>
      <c r="W11" s="140"/>
      <c r="X11" s="140"/>
      <c r="Y11" s="140"/>
      <c r="Z11" s="140"/>
      <c r="AA11" s="140"/>
      <c r="AB11" s="140"/>
      <c r="AC11" s="140"/>
      <c r="AD11" s="140"/>
      <c r="AE11" s="140"/>
      <c r="AF11" s="140"/>
      <c r="AG11" s="140"/>
      <c r="AH11" s="140"/>
      <c r="AI11" s="140"/>
      <c r="AJ11" s="140"/>
    </row>
    <row r="12" spans="1:36" ht="21" customHeight="1" x14ac:dyDescent="0.15">
      <c r="U12" s="140" t="str">
        <f>工事店入力フォーム!M9&amp;""</f>
        <v/>
      </c>
      <c r="V12" s="140"/>
      <c r="W12" s="140"/>
      <c r="X12" s="140"/>
      <c r="Y12" s="140"/>
      <c r="Z12" s="140"/>
      <c r="AA12" s="140"/>
      <c r="AB12" s="140"/>
      <c r="AC12" s="140"/>
      <c r="AD12" s="140"/>
      <c r="AE12" s="140"/>
      <c r="AF12" s="140"/>
      <c r="AG12" s="140"/>
      <c r="AH12" s="140"/>
      <c r="AI12" s="140"/>
      <c r="AJ12" s="140"/>
    </row>
    <row r="13" spans="1:36" ht="21" customHeight="1" x14ac:dyDescent="0.15">
      <c r="R13" s="139" t="s">
        <v>12</v>
      </c>
      <c r="S13" s="139"/>
      <c r="T13" s="139"/>
      <c r="U13" s="139"/>
      <c r="V13" s="139"/>
      <c r="W13" s="140" t="str">
        <f>工事店入力フォーム!M10&amp;""</f>
        <v/>
      </c>
      <c r="X13" s="140"/>
      <c r="Y13" s="140"/>
      <c r="Z13" s="140"/>
      <c r="AA13" s="140"/>
      <c r="AB13" s="140"/>
      <c r="AC13" s="140"/>
      <c r="AD13" s="140"/>
      <c r="AE13" s="140"/>
      <c r="AF13" s="140"/>
      <c r="AG13" s="140"/>
      <c r="AH13" s="140"/>
      <c r="AI13" s="140"/>
      <c r="AJ13" s="140"/>
    </row>
    <row r="14" spans="1:36" ht="21" customHeight="1" x14ac:dyDescent="0.15">
      <c r="U14" s="1"/>
      <c r="V14" s="1"/>
      <c r="W14" s="1"/>
      <c r="X14" s="1"/>
      <c r="Y14" s="1"/>
      <c r="Z14" s="1"/>
      <c r="AA14" s="1"/>
      <c r="AB14" s="1"/>
      <c r="AC14" s="1"/>
      <c r="AD14" s="1"/>
      <c r="AE14" s="1"/>
      <c r="AF14" s="1"/>
      <c r="AG14" s="1"/>
      <c r="AH14" s="1"/>
      <c r="AI14" s="1"/>
      <c r="AJ14" s="1"/>
    </row>
    <row r="17" spans="1:36" ht="30" customHeight="1" x14ac:dyDescent="0.15">
      <c r="A17" s="141" t="s">
        <v>13</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21" spans="1:36" ht="21" customHeight="1" x14ac:dyDescent="0.15">
      <c r="B21" s="65" t="s">
        <v>15</v>
      </c>
    </row>
    <row r="22" spans="1:36" ht="21" customHeight="1" x14ac:dyDescent="0.15">
      <c r="B22" s="65" t="s">
        <v>16</v>
      </c>
    </row>
    <row r="24" spans="1:36" ht="11.25" customHeight="1" x14ac:dyDescent="0.15">
      <c r="B24" s="142" t="s">
        <v>17</v>
      </c>
      <c r="C24" s="133"/>
      <c r="D24" s="133"/>
      <c r="E24" s="133"/>
      <c r="F24" s="133"/>
      <c r="G24" s="133"/>
      <c r="H24" s="14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4"/>
    </row>
    <row r="25" spans="1:36" ht="21" customHeight="1" x14ac:dyDescent="0.15">
      <c r="B25" s="130"/>
      <c r="C25" s="87"/>
      <c r="D25" s="87"/>
      <c r="E25" s="87"/>
      <c r="F25" s="87"/>
      <c r="G25" s="87"/>
      <c r="H25" s="113"/>
      <c r="I25" s="87" t="s">
        <v>22</v>
      </c>
      <c r="J25" s="87"/>
      <c r="K25" s="87"/>
      <c r="L25" s="87"/>
      <c r="M25" s="87" t="str">
        <f>工事店入力フォーム!L12&amp;""</f>
        <v/>
      </c>
      <c r="N25" s="87"/>
      <c r="O25" s="87"/>
      <c r="P25" s="87"/>
      <c r="Q25" s="87"/>
      <c r="R25" s="87"/>
      <c r="S25" s="87"/>
      <c r="T25" s="86" t="s">
        <v>23</v>
      </c>
      <c r="U25" s="86"/>
      <c r="V25" s="87" t="str">
        <f>工事店入力フォーム!S12&amp;""</f>
        <v/>
      </c>
      <c r="W25" s="87"/>
      <c r="X25" s="87"/>
      <c r="Y25" s="87"/>
      <c r="Z25" s="87"/>
      <c r="AA25" s="87"/>
      <c r="AB25" s="87" t="s">
        <v>26</v>
      </c>
      <c r="AC25" s="87"/>
      <c r="AD25" s="87" t="str">
        <f>工事店入力フォーム!X12&amp;""</f>
        <v/>
      </c>
      <c r="AE25" s="87"/>
      <c r="AF25" s="87"/>
      <c r="AG25" s="87"/>
      <c r="AH25" s="87"/>
      <c r="AI25" s="87"/>
      <c r="AJ25" s="95"/>
    </row>
    <row r="26" spans="1:36" ht="21" customHeight="1" x14ac:dyDescent="0.15">
      <c r="B26" s="130"/>
      <c r="C26" s="87"/>
      <c r="D26" s="87"/>
      <c r="E26" s="87"/>
      <c r="F26" s="87"/>
      <c r="G26" s="87"/>
      <c r="H26" s="113"/>
      <c r="I26" s="87"/>
      <c r="J26" s="87"/>
      <c r="K26" s="87"/>
      <c r="L26" s="87"/>
      <c r="M26" s="87" t="str">
        <f>工事店入力フォーム!L13&amp;""</f>
        <v/>
      </c>
      <c r="N26" s="87"/>
      <c r="O26" s="87"/>
      <c r="P26" s="87"/>
      <c r="Q26" s="87"/>
      <c r="R26" s="87"/>
      <c r="S26" s="87"/>
      <c r="T26" s="86" t="s">
        <v>24</v>
      </c>
      <c r="U26" s="86"/>
      <c r="V26" s="87" t="str">
        <f>工事店入力フォーム!S13&amp;""</f>
        <v/>
      </c>
      <c r="W26" s="87"/>
      <c r="X26" s="87"/>
      <c r="Y26" s="87"/>
      <c r="Z26" s="87" t="s">
        <v>25</v>
      </c>
      <c r="AA26" s="87"/>
      <c r="AB26" s="87" t="str">
        <f>工事店入力フォーム!X13&amp;""</f>
        <v/>
      </c>
      <c r="AC26" s="87"/>
      <c r="AD26" s="87"/>
      <c r="AE26" s="87"/>
      <c r="AF26" s="87" t="s">
        <v>25</v>
      </c>
      <c r="AG26" s="87"/>
      <c r="AH26" s="87"/>
      <c r="AI26" s="87"/>
      <c r="AJ26" s="95"/>
    </row>
    <row r="27" spans="1:36" ht="21" customHeight="1" x14ac:dyDescent="0.15">
      <c r="B27" s="130"/>
      <c r="C27" s="87"/>
      <c r="D27" s="87"/>
      <c r="E27" s="87"/>
      <c r="F27" s="87"/>
      <c r="G27" s="87"/>
      <c r="H27" s="113"/>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5"/>
    </row>
    <row r="28" spans="1:36" ht="11.25" customHeight="1" x14ac:dyDescent="0.15">
      <c r="B28" s="129"/>
      <c r="C28" s="90"/>
      <c r="D28" s="90"/>
      <c r="E28" s="90"/>
      <c r="F28" s="90"/>
      <c r="G28" s="90"/>
      <c r="H28" s="115"/>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1"/>
    </row>
    <row r="29" spans="1:36" ht="26.25" customHeight="1" x14ac:dyDescent="0.15">
      <c r="B29" s="76" t="s">
        <v>191</v>
      </c>
      <c r="C29" s="77"/>
      <c r="D29" s="77"/>
      <c r="E29" s="77"/>
      <c r="F29" s="77"/>
      <c r="G29" s="77"/>
      <c r="H29" s="78"/>
      <c r="I29" s="144" t="s">
        <v>18</v>
      </c>
      <c r="J29" s="135"/>
      <c r="K29" s="135"/>
      <c r="L29" s="145"/>
      <c r="M29" s="135" t="str">
        <f>工事店入力フォーム!M16&amp;""</f>
        <v/>
      </c>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6"/>
    </row>
    <row r="30" spans="1:36" ht="26.25" customHeight="1" x14ac:dyDescent="0.15">
      <c r="B30" s="79"/>
      <c r="C30" s="80"/>
      <c r="D30" s="80"/>
      <c r="E30" s="80"/>
      <c r="F30" s="80"/>
      <c r="G30" s="80"/>
      <c r="H30" s="81"/>
      <c r="I30" s="146" t="s">
        <v>10</v>
      </c>
      <c r="J30" s="137"/>
      <c r="K30" s="137"/>
      <c r="L30" s="147"/>
      <c r="M30" s="137" t="str">
        <f>工事店入力フォーム!M17&amp;""</f>
        <v/>
      </c>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8"/>
    </row>
    <row r="31" spans="1:36" ht="26.25" customHeight="1" x14ac:dyDescent="0.15">
      <c r="B31" s="51"/>
      <c r="C31" s="82" t="s">
        <v>189</v>
      </c>
      <c r="D31" s="82"/>
      <c r="E31" s="82" t="str">
        <f>工事店入力フォーム!M15&amp;""</f>
        <v/>
      </c>
      <c r="F31" s="82"/>
      <c r="G31" s="82" t="s">
        <v>190</v>
      </c>
      <c r="H31" s="52"/>
      <c r="I31" s="148" t="s">
        <v>12</v>
      </c>
      <c r="J31" s="149"/>
      <c r="K31" s="149"/>
      <c r="L31" s="150"/>
      <c r="M31" s="149" t="str">
        <f>工事店入力フォーム!M19&amp;""</f>
        <v/>
      </c>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53"/>
    </row>
    <row r="32" spans="1:36" ht="21" customHeight="1" x14ac:dyDescent="0.15">
      <c r="B32" s="53"/>
      <c r="C32" s="83"/>
      <c r="D32" s="83"/>
      <c r="E32" s="83"/>
      <c r="F32" s="83"/>
      <c r="G32" s="83"/>
      <c r="H32" s="54"/>
      <c r="I32" s="151" t="s">
        <v>19</v>
      </c>
      <c r="J32" s="90"/>
      <c r="K32" s="90"/>
      <c r="L32" s="152"/>
      <c r="M32" s="90" t="str">
        <f>工事店入力フォーム!M18&amp;""</f>
        <v/>
      </c>
      <c r="N32" s="90"/>
      <c r="O32" s="90"/>
      <c r="P32" s="90"/>
      <c r="Q32" s="90"/>
      <c r="R32" s="90"/>
      <c r="S32" s="90"/>
      <c r="T32" s="90"/>
      <c r="U32" s="90"/>
      <c r="V32" s="90"/>
      <c r="W32" s="90"/>
      <c r="X32" s="90"/>
      <c r="Y32" s="90"/>
      <c r="Z32" s="90"/>
      <c r="AA32" s="90"/>
      <c r="AB32" s="90"/>
      <c r="AC32" s="90"/>
      <c r="AD32" s="90"/>
      <c r="AE32" s="90"/>
      <c r="AF32" s="90"/>
      <c r="AG32" s="90"/>
      <c r="AH32" s="90"/>
      <c r="AI32" s="90"/>
      <c r="AJ32" s="91"/>
    </row>
    <row r="33" spans="1:38" ht="21" customHeight="1" x14ac:dyDescent="0.15">
      <c r="B33" s="129" t="s">
        <v>20</v>
      </c>
      <c r="C33" s="90"/>
      <c r="D33" s="90"/>
      <c r="E33" s="90"/>
      <c r="F33" s="90"/>
      <c r="G33" s="90"/>
      <c r="H33" s="115"/>
      <c r="I33" s="90"/>
      <c r="J33" s="90"/>
      <c r="K33" s="90"/>
      <c r="L33" s="90" t="str">
        <f>IF(工事店入力フォーム!M21&lt;&gt;"",YEAR(工事店入力フォーム!$M$21),"")</f>
        <v/>
      </c>
      <c r="M33" s="90"/>
      <c r="N33" s="90"/>
      <c r="O33" s="90"/>
      <c r="P33" s="57" t="s">
        <v>7</v>
      </c>
      <c r="Q33" s="90" t="str">
        <f>IF(工事店入力フォーム!M21&lt;&gt;"",MONTH(工事店入力フォーム!$M$21),"")</f>
        <v/>
      </c>
      <c r="R33" s="90"/>
      <c r="S33" s="57" t="s">
        <v>31</v>
      </c>
      <c r="T33" s="90" t="str">
        <f>IF(工事店入力フォーム!M21&lt;&gt;"",DAY(工事店入力フォーム!$M$21),"")</f>
        <v/>
      </c>
      <c r="U33" s="90"/>
      <c r="V33" s="57" t="s">
        <v>5</v>
      </c>
      <c r="W33" s="57" t="s">
        <v>32</v>
      </c>
      <c r="X33" s="90" t="str">
        <f>IF(工事店入力フォーム!M22&lt;&gt;"",YEAR(工事店入力フォーム!$M$22),"")</f>
        <v/>
      </c>
      <c r="Y33" s="90"/>
      <c r="Z33" s="90"/>
      <c r="AA33" s="90"/>
      <c r="AB33" s="57" t="s">
        <v>7</v>
      </c>
      <c r="AC33" s="90" t="str">
        <f>IF(工事店入力フォーム!M21&lt;&gt;"",MONTH(工事店入力フォーム!$M$21),"")</f>
        <v/>
      </c>
      <c r="AD33" s="90"/>
      <c r="AE33" s="57" t="s">
        <v>31</v>
      </c>
      <c r="AF33" s="90" t="str">
        <f>IF(工事店入力フォーム!M21&lt;&gt;"",DAY(工事店入力フォーム!$M$21),"")</f>
        <v/>
      </c>
      <c r="AG33" s="90"/>
      <c r="AH33" s="57" t="s">
        <v>5</v>
      </c>
      <c r="AI33" s="90"/>
      <c r="AJ33" s="91"/>
    </row>
    <row r="34" spans="1:38" ht="21" customHeight="1" x14ac:dyDescent="0.15">
      <c r="B34" s="130" t="s">
        <v>21</v>
      </c>
      <c r="C34" s="87"/>
      <c r="D34" s="87"/>
      <c r="E34" s="87"/>
      <c r="F34" s="87"/>
      <c r="G34" s="87"/>
      <c r="H34" s="113"/>
      <c r="I34" s="86" t="s">
        <v>29</v>
      </c>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126"/>
    </row>
    <row r="35" spans="1:38" ht="21" customHeight="1" x14ac:dyDescent="0.15">
      <c r="B35" s="130"/>
      <c r="C35" s="87"/>
      <c r="D35" s="87"/>
      <c r="E35" s="87"/>
      <c r="F35" s="87"/>
      <c r="G35" s="87"/>
      <c r="H35" s="113"/>
      <c r="I35" s="86" t="s">
        <v>30</v>
      </c>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126"/>
    </row>
    <row r="36" spans="1:38" ht="21" customHeight="1" x14ac:dyDescent="0.15">
      <c r="B36" s="130"/>
      <c r="C36" s="87"/>
      <c r="D36" s="87"/>
      <c r="E36" s="87"/>
      <c r="F36" s="87"/>
      <c r="G36" s="87"/>
      <c r="H36" s="113"/>
      <c r="I36" s="86" t="s">
        <v>27</v>
      </c>
      <c r="J36" s="86"/>
      <c r="K36" s="86"/>
      <c r="L36" s="86"/>
      <c r="M36" s="87"/>
      <c r="N36" s="87"/>
      <c r="O36" s="87"/>
      <c r="P36" s="87"/>
      <c r="Q36" s="87"/>
      <c r="R36" s="87"/>
      <c r="S36" s="87"/>
      <c r="T36" s="87"/>
      <c r="U36" s="87"/>
      <c r="V36" s="87"/>
      <c r="W36" s="87"/>
      <c r="X36" s="87"/>
      <c r="Y36" s="87"/>
      <c r="Z36" s="87"/>
      <c r="AA36" s="87"/>
      <c r="AB36" s="87"/>
      <c r="AC36" s="87"/>
      <c r="AD36" s="87"/>
      <c r="AE36" s="87"/>
      <c r="AF36" s="87"/>
      <c r="AG36" s="86" t="s">
        <v>28</v>
      </c>
      <c r="AH36" s="86"/>
      <c r="AI36" s="86"/>
      <c r="AJ36" s="126"/>
    </row>
    <row r="37" spans="1:38" ht="21" customHeight="1" x14ac:dyDescent="0.15">
      <c r="B37" s="131"/>
      <c r="C37" s="127"/>
      <c r="D37" s="127"/>
      <c r="E37" s="127"/>
      <c r="F37" s="127"/>
      <c r="G37" s="127"/>
      <c r="H37" s="132"/>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8"/>
    </row>
    <row r="39" spans="1:38" ht="30" customHeight="1" x14ac:dyDescent="0.15">
      <c r="A39" s="154" t="s">
        <v>33</v>
      </c>
      <c r="B39" s="123"/>
      <c r="C39" s="123"/>
      <c r="D39" s="123"/>
      <c r="E39" s="123"/>
      <c r="F39" s="123"/>
      <c r="G39" s="123"/>
      <c r="H39" s="155"/>
      <c r="I39" s="123" t="str">
        <f>IF(工事店入力フォーム!M27=LIST!C3,"■","□")</f>
        <v>□</v>
      </c>
      <c r="J39" s="123"/>
      <c r="K39" s="122" t="s">
        <v>43</v>
      </c>
      <c r="L39" s="122"/>
      <c r="M39" s="122"/>
      <c r="N39" s="122"/>
      <c r="O39" s="123" t="str">
        <f>IF(工事店入力フォーム!M27=LIST!C4,"■","□")</f>
        <v>□</v>
      </c>
      <c r="P39" s="123"/>
      <c r="Q39" s="122" t="s">
        <v>44</v>
      </c>
      <c r="R39" s="122"/>
      <c r="S39" s="66"/>
      <c r="T39" s="124" t="s">
        <v>45</v>
      </c>
      <c r="U39" s="125"/>
      <c r="V39" s="125"/>
      <c r="W39" s="125"/>
      <c r="X39" s="125"/>
      <c r="Y39" s="125"/>
      <c r="Z39" s="125"/>
      <c r="AA39" s="125"/>
      <c r="AB39" s="123">
        <f>工事店入力フォーム!M29</f>
        <v>0</v>
      </c>
      <c r="AC39" s="123"/>
      <c r="AD39" s="123"/>
      <c r="AE39" s="123"/>
      <c r="AF39" s="123"/>
      <c r="AG39" s="123"/>
      <c r="AH39" s="122" t="s">
        <v>46</v>
      </c>
      <c r="AI39" s="122"/>
      <c r="AJ39" s="6"/>
    </row>
    <row r="40" spans="1:38" ht="21" customHeight="1" x14ac:dyDescent="0.15">
      <c r="A40" s="130" t="s">
        <v>34</v>
      </c>
      <c r="B40" s="87"/>
      <c r="C40" s="87"/>
      <c r="D40" s="87"/>
      <c r="E40" s="87"/>
      <c r="F40" s="87"/>
      <c r="G40" s="87"/>
      <c r="H40" s="156"/>
      <c r="I40" s="92" t="s">
        <v>47</v>
      </c>
      <c r="J40" s="85"/>
      <c r="K40" s="85"/>
      <c r="L40" s="158"/>
      <c r="M40" s="85" t="str">
        <f>IF(工事店入力フォーム!L31=LIST!C6,"■","□")</f>
        <v>□</v>
      </c>
      <c r="N40" s="85"/>
      <c r="O40" s="94" t="s">
        <v>53</v>
      </c>
      <c r="P40" s="94"/>
      <c r="Q40" s="94"/>
      <c r="R40" s="94"/>
      <c r="S40" s="94"/>
      <c r="T40" s="94"/>
      <c r="U40" s="58" t="str">
        <f>IF(M40="■",工事店入力フォーム!L32,"")</f>
        <v/>
      </c>
      <c r="V40" s="85" t="s">
        <v>50</v>
      </c>
      <c r="W40" s="85"/>
      <c r="X40" s="85" t="s">
        <v>51</v>
      </c>
      <c r="Y40" s="85"/>
      <c r="Z40" s="85" t="str">
        <f>IF(工事店入力フォーム!L31=LIST!C7,"■","□")</f>
        <v>□</v>
      </c>
      <c r="AA40" s="85"/>
      <c r="AB40" s="94" t="s">
        <v>52</v>
      </c>
      <c r="AC40" s="94"/>
      <c r="AD40" s="94"/>
      <c r="AE40" s="94"/>
      <c r="AF40" s="94"/>
      <c r="AG40" s="94"/>
      <c r="AH40" s="58" t="str">
        <f>IF(Z40="■",工事店入力フォーム!L32,"")</f>
        <v/>
      </c>
      <c r="AI40" s="85" t="s">
        <v>50</v>
      </c>
      <c r="AJ40" s="116"/>
      <c r="AK40" s="1"/>
      <c r="AL40" s="1"/>
    </row>
    <row r="41" spans="1:38" ht="21" customHeight="1" x14ac:dyDescent="0.15">
      <c r="A41" s="130"/>
      <c r="B41" s="87"/>
      <c r="C41" s="87"/>
      <c r="D41" s="87"/>
      <c r="E41" s="87"/>
      <c r="F41" s="87"/>
      <c r="G41" s="87"/>
      <c r="H41" s="156"/>
      <c r="I41" s="92" t="s">
        <v>48</v>
      </c>
      <c r="J41" s="85"/>
      <c r="K41" s="85"/>
      <c r="L41" s="158"/>
      <c r="M41" s="85" t="str">
        <f>IF(工事店入力フォーム!M34=LIST!C9,"■","□")</f>
        <v>□</v>
      </c>
      <c r="N41" s="85"/>
      <c r="O41" s="94" t="s">
        <v>54</v>
      </c>
      <c r="P41" s="94"/>
      <c r="Q41" s="94"/>
      <c r="R41" s="94"/>
      <c r="S41" s="3" t="s">
        <v>55</v>
      </c>
      <c r="T41" s="85" t="str">
        <f>IF(工事店入力フォーム!M34=LIST!C10,"■","□")</f>
        <v>□</v>
      </c>
      <c r="U41" s="85"/>
      <c r="V41" s="94" t="s">
        <v>56</v>
      </c>
      <c r="W41" s="94"/>
      <c r="X41" s="94"/>
      <c r="Y41" s="94"/>
      <c r="Z41" s="94"/>
      <c r="AA41" s="94"/>
      <c r="AB41" s="94"/>
      <c r="AC41" s="94"/>
      <c r="AD41" s="58" t="s">
        <v>57</v>
      </c>
      <c r="AE41" s="58" t="s">
        <v>58</v>
      </c>
      <c r="AF41" s="58" t="s">
        <v>59</v>
      </c>
      <c r="AG41" s="59" t="s">
        <v>60</v>
      </c>
      <c r="AH41" s="59"/>
      <c r="AI41" s="58"/>
      <c r="AJ41" s="67"/>
    </row>
    <row r="42" spans="1:38" ht="21" customHeight="1" x14ac:dyDescent="0.15">
      <c r="A42" s="130"/>
      <c r="B42" s="87"/>
      <c r="C42" s="87"/>
      <c r="D42" s="87"/>
      <c r="E42" s="87"/>
      <c r="F42" s="87"/>
      <c r="G42" s="87"/>
      <c r="H42" s="156"/>
      <c r="I42" s="109" t="s">
        <v>49</v>
      </c>
      <c r="J42" s="87"/>
      <c r="K42" s="87"/>
      <c r="L42" s="113"/>
      <c r="M42" s="87" t="str">
        <f>IF(工事店入力フォーム!M36=LIST!C12,"■","□")</f>
        <v>□</v>
      </c>
      <c r="N42" s="87"/>
      <c r="O42" s="86" t="s">
        <v>61</v>
      </c>
      <c r="P42" s="86"/>
      <c r="Q42" s="86"/>
      <c r="R42" s="86"/>
      <c r="S42" s="60" t="s">
        <v>55</v>
      </c>
      <c r="T42" s="87" t="str">
        <f>IF(工事店入力フォーム!M36=LIST!C13,"■","□")</f>
        <v>□</v>
      </c>
      <c r="U42" s="87"/>
      <c r="V42" s="86" t="s">
        <v>63</v>
      </c>
      <c r="W42" s="86"/>
      <c r="X42" s="86"/>
      <c r="Y42" s="86"/>
      <c r="Z42" s="86"/>
      <c r="AA42" s="86"/>
      <c r="AB42" s="86"/>
      <c r="AC42" s="60" t="s">
        <v>55</v>
      </c>
      <c r="AD42" s="87" t="str">
        <f>IF(工事店入力フォーム!M36=LIST!C14,"■","□")</f>
        <v>□</v>
      </c>
      <c r="AE42" s="87"/>
      <c r="AF42" s="86" t="s">
        <v>65</v>
      </c>
      <c r="AG42" s="86"/>
      <c r="AH42" s="86"/>
      <c r="AI42" s="86"/>
      <c r="AJ42" s="126"/>
    </row>
    <row r="43" spans="1:38" ht="21" customHeight="1" x14ac:dyDescent="0.15">
      <c r="A43" s="129"/>
      <c r="B43" s="90"/>
      <c r="C43" s="90"/>
      <c r="D43" s="90"/>
      <c r="E43" s="90"/>
      <c r="F43" s="90"/>
      <c r="G43" s="90"/>
      <c r="H43" s="157"/>
      <c r="I43" s="114"/>
      <c r="J43" s="90"/>
      <c r="K43" s="90"/>
      <c r="L43" s="115"/>
      <c r="M43" s="90" t="str">
        <f>IF(工事店入力フォーム!M36=LIST!C15,"■","□")</f>
        <v>□</v>
      </c>
      <c r="N43" s="90"/>
      <c r="O43" s="121" t="s">
        <v>62</v>
      </c>
      <c r="P43" s="121"/>
      <c r="Q43" s="121"/>
      <c r="R43" s="121"/>
      <c r="S43" s="57" t="s">
        <v>55</v>
      </c>
      <c r="T43" s="90" t="str">
        <f>IF(工事店入力フォーム!M36=LIST!C16,"■","□")</f>
        <v>□</v>
      </c>
      <c r="U43" s="90"/>
      <c r="V43" s="121" t="s">
        <v>64</v>
      </c>
      <c r="W43" s="121"/>
      <c r="X43" s="121"/>
      <c r="Y43" s="121"/>
      <c r="Z43" s="121"/>
      <c r="AA43" s="121"/>
      <c r="AB43" s="121"/>
      <c r="AC43" s="57" t="s">
        <v>55</v>
      </c>
      <c r="AD43" s="90" t="str">
        <f>IF(工事店入力フォーム!M36=LIST!C17,"■","□")</f>
        <v>□</v>
      </c>
      <c r="AE43" s="90"/>
      <c r="AF43" s="121" t="s">
        <v>66</v>
      </c>
      <c r="AG43" s="121"/>
      <c r="AH43" s="121"/>
      <c r="AI43" s="121"/>
      <c r="AJ43" s="159"/>
    </row>
    <row r="44" spans="1:38" ht="26.25" customHeight="1" x14ac:dyDescent="0.15">
      <c r="A44" s="84" t="s">
        <v>35</v>
      </c>
      <c r="B44" s="85"/>
      <c r="C44" s="85"/>
      <c r="D44" s="85"/>
      <c r="E44" s="85"/>
      <c r="F44" s="85"/>
      <c r="G44" s="85"/>
      <c r="H44" s="101"/>
      <c r="I44" s="85" t="str">
        <f>IF(工事店入力フォーム!M38=LIST!C19,"■","□")</f>
        <v>□</v>
      </c>
      <c r="J44" s="85"/>
      <c r="K44" s="94" t="s">
        <v>67</v>
      </c>
      <c r="L44" s="94"/>
      <c r="M44" s="94"/>
      <c r="N44" s="94"/>
      <c r="O44" s="94"/>
      <c r="P44" s="94"/>
      <c r="Q44" s="94"/>
      <c r="R44" s="85" t="s">
        <v>68</v>
      </c>
      <c r="S44" s="85"/>
      <c r="T44" s="85" t="str">
        <f>IF(工事店入力フォーム!M38=LIST!C20,"■","□")</f>
        <v>□</v>
      </c>
      <c r="U44" s="85"/>
      <c r="V44" s="94" t="s">
        <v>69</v>
      </c>
      <c r="W44" s="94"/>
      <c r="X44" s="94"/>
      <c r="Y44" s="94"/>
      <c r="Z44" s="94"/>
      <c r="AA44" s="94"/>
      <c r="AB44" s="94"/>
      <c r="AC44" s="59"/>
      <c r="AD44" s="59"/>
      <c r="AE44" s="59"/>
      <c r="AF44" s="59"/>
      <c r="AG44" s="59"/>
      <c r="AH44" s="59"/>
      <c r="AI44" s="59"/>
      <c r="AJ44" s="63"/>
    </row>
    <row r="45" spans="1:38" ht="21" customHeight="1" x14ac:dyDescent="0.15">
      <c r="A45" s="130" t="s">
        <v>36</v>
      </c>
      <c r="B45" s="87"/>
      <c r="C45" s="87"/>
      <c r="D45" s="87"/>
      <c r="E45" s="87"/>
      <c r="F45" s="87"/>
      <c r="G45" s="87"/>
      <c r="H45" s="156"/>
      <c r="I45" s="61"/>
      <c r="J45" s="118" t="s">
        <v>70</v>
      </c>
      <c r="K45" s="118"/>
      <c r="L45" s="118"/>
      <c r="M45" s="87" t="str">
        <f>工事店入力フォーム!L40&amp;""</f>
        <v/>
      </c>
      <c r="N45" s="87"/>
      <c r="O45" s="87"/>
      <c r="P45" s="61" t="s">
        <v>73</v>
      </c>
      <c r="Q45" s="87" t="str">
        <f>工事店入力フォーム!O40&amp;""</f>
        <v/>
      </c>
      <c r="R45" s="87"/>
      <c r="S45" s="87"/>
      <c r="T45" s="108" t="s">
        <v>74</v>
      </c>
      <c r="U45" s="120"/>
      <c r="V45" s="160" t="s">
        <v>75</v>
      </c>
      <c r="W45" s="161"/>
      <c r="X45" s="7"/>
      <c r="Y45" s="118" t="s">
        <v>70</v>
      </c>
      <c r="Z45" s="118"/>
      <c r="AA45" s="118"/>
      <c r="AB45" s="87" t="str">
        <f>工事店入力フォーム!AE40&amp;""</f>
        <v/>
      </c>
      <c r="AC45" s="87"/>
      <c r="AD45" s="87"/>
      <c r="AE45" s="61" t="s">
        <v>73</v>
      </c>
      <c r="AF45" s="87" t="str">
        <f>工事店入力フォーム!AH40&amp;""</f>
        <v/>
      </c>
      <c r="AG45" s="87"/>
      <c r="AH45" s="87"/>
      <c r="AI45" s="87" t="s">
        <v>74</v>
      </c>
      <c r="AJ45" s="95"/>
    </row>
    <row r="46" spans="1:38" ht="21" customHeight="1" x14ac:dyDescent="0.15">
      <c r="A46" s="130"/>
      <c r="B46" s="87"/>
      <c r="C46" s="87"/>
      <c r="D46" s="87"/>
      <c r="E46" s="87"/>
      <c r="F46" s="87"/>
      <c r="G46" s="87"/>
      <c r="H46" s="156"/>
      <c r="I46" s="61"/>
      <c r="J46" s="118" t="s">
        <v>71</v>
      </c>
      <c r="K46" s="118"/>
      <c r="L46" s="118"/>
      <c r="M46" s="87" t="str">
        <f>工事店入力フォーム!L41&amp;""</f>
        <v/>
      </c>
      <c r="N46" s="87"/>
      <c r="O46" s="87"/>
      <c r="P46" s="61" t="s">
        <v>73</v>
      </c>
      <c r="Q46" s="87" t="str">
        <f>工事店入力フォーム!O41&amp;""</f>
        <v/>
      </c>
      <c r="R46" s="87"/>
      <c r="S46" s="87"/>
      <c r="T46" s="87" t="s">
        <v>74</v>
      </c>
      <c r="U46" s="113"/>
      <c r="V46" s="162"/>
      <c r="W46" s="163"/>
      <c r="X46" s="8"/>
      <c r="Y46" s="118" t="s">
        <v>71</v>
      </c>
      <c r="Z46" s="118"/>
      <c r="AA46" s="118"/>
      <c r="AB46" s="87" t="str">
        <f>工事店入力フォーム!AE41&amp;""</f>
        <v/>
      </c>
      <c r="AC46" s="87"/>
      <c r="AD46" s="87"/>
      <c r="AE46" s="61" t="s">
        <v>73</v>
      </c>
      <c r="AF46" s="87" t="str">
        <f>工事店入力フォーム!AH41&amp;""</f>
        <v/>
      </c>
      <c r="AG46" s="87"/>
      <c r="AH46" s="87"/>
      <c r="AI46" s="87" t="s">
        <v>74</v>
      </c>
      <c r="AJ46" s="95"/>
    </row>
    <row r="47" spans="1:38" ht="21" customHeight="1" x14ac:dyDescent="0.15">
      <c r="A47" s="130"/>
      <c r="B47" s="87"/>
      <c r="C47" s="87"/>
      <c r="D47" s="87"/>
      <c r="E47" s="87"/>
      <c r="F47" s="87"/>
      <c r="G47" s="87"/>
      <c r="H47" s="156"/>
      <c r="I47" s="61"/>
      <c r="J47" s="118" t="s">
        <v>65</v>
      </c>
      <c r="K47" s="118"/>
      <c r="L47" s="118"/>
      <c r="M47" s="87" t="str">
        <f>工事店入力フォーム!L42&amp;""</f>
        <v/>
      </c>
      <c r="N47" s="87"/>
      <c r="O47" s="87"/>
      <c r="P47" s="61" t="s">
        <v>73</v>
      </c>
      <c r="Q47" s="87" t="str">
        <f>工事店入力フォーム!O42&amp;""</f>
        <v/>
      </c>
      <c r="R47" s="87"/>
      <c r="S47" s="87"/>
      <c r="T47" s="87" t="s">
        <v>74</v>
      </c>
      <c r="U47" s="113"/>
      <c r="V47" s="162"/>
      <c r="W47" s="163"/>
      <c r="X47" s="8"/>
      <c r="Y47" s="118" t="s">
        <v>65</v>
      </c>
      <c r="Z47" s="118"/>
      <c r="AA47" s="118"/>
      <c r="AB47" s="87" t="str">
        <f>工事店入力フォーム!AE42&amp;""</f>
        <v/>
      </c>
      <c r="AC47" s="87"/>
      <c r="AD47" s="87"/>
      <c r="AE47" s="61" t="s">
        <v>73</v>
      </c>
      <c r="AF47" s="87" t="str">
        <f>工事店入力フォーム!AH42&amp;""</f>
        <v/>
      </c>
      <c r="AG47" s="87"/>
      <c r="AH47" s="87"/>
      <c r="AI47" s="87" t="s">
        <v>74</v>
      </c>
      <c r="AJ47" s="95"/>
    </row>
    <row r="48" spans="1:38" ht="21" customHeight="1" x14ac:dyDescent="0.15">
      <c r="A48" s="130"/>
      <c r="B48" s="87"/>
      <c r="C48" s="87"/>
      <c r="D48" s="87"/>
      <c r="E48" s="87"/>
      <c r="F48" s="87"/>
      <c r="G48" s="87"/>
      <c r="H48" s="156"/>
      <c r="I48" s="61"/>
      <c r="J48" s="118" t="s">
        <v>66</v>
      </c>
      <c r="K48" s="118"/>
      <c r="L48" s="118"/>
      <c r="M48" s="87" t="str">
        <f>工事店入力フォーム!L43&amp;""</f>
        <v/>
      </c>
      <c r="N48" s="87"/>
      <c r="O48" s="87"/>
      <c r="P48" s="61" t="s">
        <v>73</v>
      </c>
      <c r="Q48" s="87" t="str">
        <f>工事店入力フォーム!O43:O43&amp;""</f>
        <v/>
      </c>
      <c r="R48" s="87"/>
      <c r="S48" s="87"/>
      <c r="T48" s="87" t="s">
        <v>74</v>
      </c>
      <c r="U48" s="113"/>
      <c r="V48" s="162"/>
      <c r="W48" s="163"/>
      <c r="X48" s="8"/>
      <c r="Y48" s="118" t="s">
        <v>66</v>
      </c>
      <c r="Z48" s="118"/>
      <c r="AA48" s="118"/>
      <c r="AB48" s="87" t="str">
        <f>工事店入力フォーム!AE43&amp;""</f>
        <v/>
      </c>
      <c r="AC48" s="87"/>
      <c r="AD48" s="87"/>
      <c r="AE48" s="61" t="s">
        <v>73</v>
      </c>
      <c r="AF48" s="87" t="str">
        <f>工事店入力フォーム!AH43&amp;""</f>
        <v/>
      </c>
      <c r="AG48" s="87"/>
      <c r="AH48" s="87"/>
      <c r="AI48" s="87" t="s">
        <v>74</v>
      </c>
      <c r="AJ48" s="95"/>
    </row>
    <row r="49" spans="1:36" ht="21" customHeight="1" x14ac:dyDescent="0.15">
      <c r="A49" s="129"/>
      <c r="B49" s="90"/>
      <c r="C49" s="90"/>
      <c r="D49" s="90"/>
      <c r="E49" s="90"/>
      <c r="F49" s="90"/>
      <c r="G49" s="90"/>
      <c r="H49" s="157"/>
      <c r="I49" s="62"/>
      <c r="J49" s="119" t="s">
        <v>72</v>
      </c>
      <c r="K49" s="119"/>
      <c r="L49" s="119"/>
      <c r="M49" s="90" t="str">
        <f>工事店入力フォーム!L44&amp;""</f>
        <v>0</v>
      </c>
      <c r="N49" s="90"/>
      <c r="O49" s="90"/>
      <c r="P49" s="62" t="s">
        <v>73</v>
      </c>
      <c r="Q49" s="90"/>
      <c r="R49" s="90"/>
      <c r="S49" s="90"/>
      <c r="T49" s="90" t="s">
        <v>74</v>
      </c>
      <c r="U49" s="115"/>
      <c r="V49" s="164"/>
      <c r="W49" s="165"/>
      <c r="X49" s="9"/>
      <c r="Y49" s="119"/>
      <c r="Z49" s="119"/>
      <c r="AA49" s="119"/>
      <c r="AB49" s="90"/>
      <c r="AC49" s="90"/>
      <c r="AD49" s="90"/>
      <c r="AE49" s="62"/>
      <c r="AF49" s="90"/>
      <c r="AG49" s="90"/>
      <c r="AH49" s="90"/>
      <c r="AI49" s="90"/>
      <c r="AJ49" s="91"/>
    </row>
    <row r="50" spans="1:36" ht="21" customHeight="1" x14ac:dyDescent="0.15">
      <c r="A50" s="84" t="s">
        <v>37</v>
      </c>
      <c r="B50" s="85"/>
      <c r="C50" s="85"/>
      <c r="D50" s="85"/>
      <c r="E50" s="85"/>
      <c r="F50" s="85"/>
      <c r="G50" s="85"/>
      <c r="H50" s="101"/>
      <c r="I50" s="85" t="str">
        <f>工事店入力フォーム!J48&amp;""</f>
        <v/>
      </c>
      <c r="J50" s="85"/>
      <c r="K50" s="85"/>
      <c r="L50" s="85"/>
      <c r="M50" s="85"/>
      <c r="N50" s="85"/>
      <c r="O50" s="94" t="s">
        <v>76</v>
      </c>
      <c r="P50" s="94"/>
      <c r="Q50" s="94"/>
      <c r="R50" s="94"/>
      <c r="S50" s="94"/>
      <c r="T50" s="94"/>
      <c r="U50" s="94"/>
      <c r="V50" s="94"/>
      <c r="W50" s="117" t="str">
        <f>工事店入力フォーム!J49&amp;""</f>
        <v/>
      </c>
      <c r="X50" s="85"/>
      <c r="Y50" s="85"/>
      <c r="Z50" s="85"/>
      <c r="AA50" s="85"/>
      <c r="AB50" s="85"/>
      <c r="AC50" s="94" t="s">
        <v>77</v>
      </c>
      <c r="AD50" s="94"/>
      <c r="AE50" s="94"/>
      <c r="AF50" s="94"/>
      <c r="AG50" s="94"/>
      <c r="AH50" s="94"/>
      <c r="AI50" s="94"/>
      <c r="AJ50" s="96"/>
    </row>
    <row r="51" spans="1:36" ht="21" customHeight="1" x14ac:dyDescent="0.15">
      <c r="A51" s="84" t="s">
        <v>38</v>
      </c>
      <c r="B51" s="85"/>
      <c r="C51" s="85"/>
      <c r="D51" s="85"/>
      <c r="E51" s="85"/>
      <c r="F51" s="85"/>
      <c r="G51" s="85"/>
      <c r="H51" s="101"/>
      <c r="I51" s="85" t="s">
        <v>78</v>
      </c>
      <c r="J51" s="85"/>
      <c r="K51" s="85"/>
      <c r="L51" s="85"/>
      <c r="M51" s="85"/>
      <c r="N51" s="85"/>
      <c r="O51" s="85"/>
      <c r="P51" s="85"/>
      <c r="Q51" s="85"/>
      <c r="R51" s="85"/>
      <c r="S51" s="85" t="str">
        <f>工事店入力フォーム!Q46&amp;""</f>
        <v/>
      </c>
      <c r="T51" s="85"/>
      <c r="U51" s="85"/>
      <c r="V51" s="85"/>
      <c r="W51" s="85"/>
      <c r="X51" s="59" t="s">
        <v>79</v>
      </c>
      <c r="Y51" s="85"/>
      <c r="Z51" s="85"/>
      <c r="AA51" s="85"/>
      <c r="AB51" s="85"/>
      <c r="AC51" s="85"/>
      <c r="AD51" s="85"/>
      <c r="AE51" s="85"/>
      <c r="AF51" s="85"/>
      <c r="AG51" s="85"/>
      <c r="AH51" s="85"/>
      <c r="AI51" s="85"/>
      <c r="AJ51" s="116"/>
    </row>
    <row r="52" spans="1:36" ht="21" customHeight="1" x14ac:dyDescent="0.15">
      <c r="A52" s="102" t="s">
        <v>126</v>
      </c>
      <c r="B52" s="103"/>
      <c r="C52" s="103"/>
      <c r="D52" s="103"/>
      <c r="E52" s="103"/>
      <c r="F52" s="103"/>
      <c r="G52" s="103"/>
      <c r="H52" s="103"/>
      <c r="I52" s="107" t="str">
        <f>IF(工事店入力フォーム!M51="無","■","□")</f>
        <v>□</v>
      </c>
      <c r="J52" s="108"/>
      <c r="K52" s="110" t="s">
        <v>80</v>
      </c>
      <c r="L52" s="110"/>
      <c r="M52" s="111"/>
      <c r="N52" s="87" t="str">
        <f>IF(工事店入力フォーム!Z51=LIST!C22,"■","□")</f>
        <v>□</v>
      </c>
      <c r="O52" s="87"/>
      <c r="P52" s="86" t="s">
        <v>86</v>
      </c>
      <c r="Q52" s="86"/>
      <c r="R52" s="86"/>
      <c r="S52" s="88" t="s">
        <v>87</v>
      </c>
      <c r="T52" s="88"/>
      <c r="U52" s="88"/>
      <c r="V52" s="88"/>
      <c r="W52" s="88"/>
      <c r="X52" s="87" t="str">
        <f>IF(N52="■",工事店入力フォーム!Z52,"")</f>
        <v/>
      </c>
      <c r="Y52" s="87"/>
      <c r="Z52" s="87"/>
      <c r="AA52" s="87"/>
      <c r="AB52" s="86" t="s">
        <v>88</v>
      </c>
      <c r="AC52" s="86"/>
      <c r="AD52" s="86"/>
      <c r="AE52" s="87"/>
      <c r="AF52" s="87"/>
      <c r="AG52" s="87"/>
      <c r="AH52" s="87"/>
      <c r="AI52" s="87"/>
      <c r="AJ52" s="95"/>
    </row>
    <row r="53" spans="1:36" ht="21" customHeight="1" x14ac:dyDescent="0.15">
      <c r="A53" s="104"/>
      <c r="B53" s="103"/>
      <c r="C53" s="103"/>
      <c r="D53" s="103"/>
      <c r="E53" s="103"/>
      <c r="F53" s="103"/>
      <c r="G53" s="103"/>
      <c r="H53" s="103"/>
      <c r="I53" s="109" t="str">
        <f>IF(工事店入力フォーム!M51="有","■","□")</f>
        <v>□</v>
      </c>
      <c r="J53" s="87"/>
      <c r="K53" s="86" t="s">
        <v>81</v>
      </c>
      <c r="L53" s="86"/>
      <c r="M53" s="112"/>
      <c r="N53" s="87" t="str">
        <f>IF(工事店入力フォーム!Z51=LIST!C23,"■","□")</f>
        <v>□</v>
      </c>
      <c r="O53" s="87"/>
      <c r="P53" s="86" t="s">
        <v>82</v>
      </c>
      <c r="Q53" s="86"/>
      <c r="R53" s="86"/>
      <c r="S53" s="86"/>
      <c r="T53" s="86"/>
      <c r="U53" s="86"/>
      <c r="V53" s="86"/>
      <c r="W53" s="86"/>
      <c r="X53" s="86"/>
      <c r="Y53" s="87" t="s">
        <v>83</v>
      </c>
      <c r="Z53" s="87"/>
      <c r="AA53" s="87"/>
      <c r="AB53" s="87"/>
      <c r="AC53" s="87"/>
      <c r="AD53" s="2" t="s">
        <v>58</v>
      </c>
      <c r="AE53" s="87" t="s">
        <v>84</v>
      </c>
      <c r="AF53" s="87"/>
      <c r="AG53" s="87"/>
      <c r="AH53" s="87"/>
      <c r="AI53" s="87"/>
      <c r="AJ53" s="95"/>
    </row>
    <row r="54" spans="1:36" ht="21" customHeight="1" x14ac:dyDescent="0.15">
      <c r="A54" s="104"/>
      <c r="B54" s="103"/>
      <c r="C54" s="103"/>
      <c r="D54" s="103"/>
      <c r="E54" s="103"/>
      <c r="F54" s="103"/>
      <c r="G54" s="103"/>
      <c r="H54" s="103"/>
      <c r="I54" s="109"/>
      <c r="J54" s="87"/>
      <c r="K54" s="87"/>
      <c r="L54" s="87"/>
      <c r="M54" s="113"/>
      <c r="N54" s="87"/>
      <c r="O54" s="87"/>
      <c r="P54" s="88" t="s">
        <v>85</v>
      </c>
      <c r="Q54" s="88"/>
      <c r="R54" s="88"/>
      <c r="S54" s="88"/>
      <c r="T54" s="88"/>
      <c r="U54" s="88"/>
      <c r="V54" s="88"/>
      <c r="W54" s="88"/>
      <c r="X54" s="87" t="str">
        <f>IF(N53="■",工事店入力フォーム!Z52,"")</f>
        <v/>
      </c>
      <c r="Y54" s="87"/>
      <c r="Z54" s="87"/>
      <c r="AA54" s="87"/>
      <c r="AB54" s="86" t="s">
        <v>88</v>
      </c>
      <c r="AC54" s="86"/>
      <c r="AD54" s="86"/>
      <c r="AE54" s="87"/>
      <c r="AF54" s="87"/>
      <c r="AG54" s="87"/>
      <c r="AH54" s="87"/>
      <c r="AI54" s="87"/>
      <c r="AJ54" s="95"/>
    </row>
    <row r="55" spans="1:36" ht="21" customHeight="1" x14ac:dyDescent="0.15">
      <c r="A55" s="104"/>
      <c r="B55" s="103"/>
      <c r="C55" s="103"/>
      <c r="D55" s="103"/>
      <c r="E55" s="103"/>
      <c r="F55" s="103"/>
      <c r="G55" s="103"/>
      <c r="H55" s="103"/>
      <c r="I55" s="109"/>
      <c r="J55" s="87"/>
      <c r="K55" s="87"/>
      <c r="L55" s="87"/>
      <c r="M55" s="113"/>
      <c r="N55" s="87" t="str">
        <f>IF(工事店入力フォーム!Z51=LIST!C24,"■","□")</f>
        <v>□</v>
      </c>
      <c r="O55" s="87"/>
      <c r="P55" s="87" t="s">
        <v>66</v>
      </c>
      <c r="Q55" s="87"/>
      <c r="R55" s="87"/>
      <c r="S55" s="88" t="s">
        <v>89</v>
      </c>
      <c r="T55" s="88"/>
      <c r="U55" s="88"/>
      <c r="V55" s="88"/>
      <c r="W55" s="88"/>
      <c r="X55" s="89" t="str">
        <f>工事店入力フォーム!AH52&amp;""</f>
        <v/>
      </c>
      <c r="Y55" s="89"/>
      <c r="Z55" s="89"/>
      <c r="AA55" s="89"/>
      <c r="AB55" s="89"/>
      <c r="AC55" s="86" t="s">
        <v>60</v>
      </c>
      <c r="AD55" s="86"/>
      <c r="AE55" s="87"/>
      <c r="AF55" s="87"/>
      <c r="AG55" s="87"/>
      <c r="AH55" s="87"/>
      <c r="AI55" s="87"/>
      <c r="AJ55" s="95"/>
    </row>
    <row r="56" spans="1:36" ht="21" customHeight="1" x14ac:dyDescent="0.15">
      <c r="A56" s="104"/>
      <c r="B56" s="103"/>
      <c r="C56" s="103"/>
      <c r="D56" s="103"/>
      <c r="E56" s="103"/>
      <c r="F56" s="103"/>
      <c r="G56" s="103"/>
      <c r="H56" s="103"/>
      <c r="I56" s="109"/>
      <c r="J56" s="87"/>
      <c r="K56" s="87"/>
      <c r="L56" s="87"/>
      <c r="M56" s="113"/>
      <c r="N56" s="87"/>
      <c r="O56" s="87"/>
      <c r="P56" s="88" t="s">
        <v>85</v>
      </c>
      <c r="Q56" s="88"/>
      <c r="R56" s="88"/>
      <c r="S56" s="88"/>
      <c r="T56" s="88"/>
      <c r="U56" s="88"/>
      <c r="V56" s="88"/>
      <c r="W56" s="88"/>
      <c r="X56" s="87" t="str">
        <f>IF(N55="■",工事店入力フォーム!Z52,"")</f>
        <v/>
      </c>
      <c r="Y56" s="87"/>
      <c r="Z56" s="87"/>
      <c r="AA56" s="87"/>
      <c r="AB56" s="86" t="s">
        <v>88</v>
      </c>
      <c r="AC56" s="86"/>
      <c r="AD56" s="86"/>
      <c r="AE56" s="87"/>
      <c r="AF56" s="87"/>
      <c r="AG56" s="87"/>
      <c r="AH56" s="87"/>
      <c r="AI56" s="87"/>
      <c r="AJ56" s="95"/>
    </row>
    <row r="57" spans="1:36" ht="21" customHeight="1" x14ac:dyDescent="0.15">
      <c r="A57" s="105"/>
      <c r="B57" s="106"/>
      <c r="C57" s="106"/>
      <c r="D57" s="106"/>
      <c r="E57" s="106"/>
      <c r="F57" s="106"/>
      <c r="G57" s="106"/>
      <c r="H57" s="106"/>
      <c r="I57" s="114"/>
      <c r="J57" s="90"/>
      <c r="K57" s="90"/>
      <c r="L57" s="90"/>
      <c r="M57" s="115"/>
      <c r="N57" s="90"/>
      <c r="O57" s="90"/>
      <c r="P57" s="90"/>
      <c r="Q57" s="90"/>
      <c r="R57" s="90"/>
      <c r="S57" s="90"/>
      <c r="T57" s="90"/>
      <c r="U57" s="90"/>
      <c r="V57" s="90"/>
      <c r="W57" s="90"/>
      <c r="X57" s="90"/>
      <c r="Y57" s="90"/>
      <c r="Z57" s="90"/>
      <c r="AA57" s="90"/>
      <c r="AB57" s="90"/>
      <c r="AC57" s="90"/>
      <c r="AD57" s="90"/>
      <c r="AE57" s="90"/>
      <c r="AF57" s="90"/>
      <c r="AG57" s="90"/>
      <c r="AH57" s="90"/>
      <c r="AI57" s="90"/>
      <c r="AJ57" s="91"/>
    </row>
    <row r="58" spans="1:36" ht="21" customHeight="1" x14ac:dyDescent="0.15">
      <c r="A58" s="84" t="s">
        <v>127</v>
      </c>
      <c r="B58" s="85"/>
      <c r="C58" s="85"/>
      <c r="D58" s="85"/>
      <c r="E58" s="85"/>
      <c r="F58" s="85"/>
      <c r="G58" s="85"/>
      <c r="H58" s="85"/>
      <c r="I58" s="92" t="s">
        <v>90</v>
      </c>
      <c r="J58" s="85"/>
      <c r="K58" s="85"/>
      <c r="L58" s="85">
        <f>工事店入力フォーム!L55</f>
        <v>0</v>
      </c>
      <c r="M58" s="85"/>
      <c r="N58" s="85"/>
      <c r="O58" s="85"/>
      <c r="P58" s="85" t="s">
        <v>91</v>
      </c>
      <c r="Q58" s="85"/>
      <c r="R58" s="93" t="s">
        <v>92</v>
      </c>
      <c r="S58" s="85"/>
      <c r="T58" s="85"/>
      <c r="U58" s="85">
        <f>工事店入力フォーム!S55</f>
        <v>0</v>
      </c>
      <c r="V58" s="85"/>
      <c r="W58" s="85"/>
      <c r="X58" s="85"/>
      <c r="Y58" s="97"/>
      <c r="Z58" s="85" t="str">
        <f>IF(工事店入力フォーム!AB55=LIST!C32,"■","□")</f>
        <v>□</v>
      </c>
      <c r="AA58" s="85"/>
      <c r="AB58" s="94" t="s">
        <v>93</v>
      </c>
      <c r="AC58" s="94"/>
      <c r="AD58" s="94"/>
      <c r="AE58" s="94"/>
      <c r="AF58" s="85" t="str">
        <f>IF(工事店入力フォーム!AB55=LIST!C33,"■","□")</f>
        <v>□</v>
      </c>
      <c r="AG58" s="85"/>
      <c r="AH58" s="94" t="s">
        <v>95</v>
      </c>
      <c r="AI58" s="94"/>
      <c r="AJ58" s="96"/>
    </row>
    <row r="59" spans="1:36" ht="21" customHeight="1" x14ac:dyDescent="0.15">
      <c r="A59" s="84" t="s">
        <v>128</v>
      </c>
      <c r="B59" s="85"/>
      <c r="C59" s="85"/>
      <c r="D59" s="85"/>
      <c r="E59" s="85"/>
      <c r="F59" s="85"/>
      <c r="G59" s="85"/>
      <c r="H59" s="85"/>
      <c r="I59" s="92" t="s">
        <v>90</v>
      </c>
      <c r="J59" s="85"/>
      <c r="K59" s="85"/>
      <c r="L59" s="85">
        <f>工事店入力フォーム!L57</f>
        <v>0</v>
      </c>
      <c r="M59" s="85"/>
      <c r="N59" s="85"/>
      <c r="O59" s="85"/>
      <c r="P59" s="85" t="s">
        <v>91</v>
      </c>
      <c r="Q59" s="85"/>
      <c r="R59" s="93" t="s">
        <v>92</v>
      </c>
      <c r="S59" s="85"/>
      <c r="T59" s="85"/>
      <c r="U59" s="85">
        <f>工事店入力フォーム!S57</f>
        <v>0</v>
      </c>
      <c r="V59" s="85"/>
      <c r="W59" s="85"/>
      <c r="X59" s="85"/>
      <c r="Y59" s="97"/>
      <c r="Z59" s="85" t="str">
        <f>IF(工事店入力フォーム!AB57=LIST!C35,"■","□")</f>
        <v>□</v>
      </c>
      <c r="AA59" s="85"/>
      <c r="AB59" s="94" t="s">
        <v>97</v>
      </c>
      <c r="AC59" s="94"/>
      <c r="AD59" s="94"/>
      <c r="AE59" s="94"/>
      <c r="AF59" s="85" t="str">
        <f>IF(工事店入力フォーム!AB57=LIST!C36,"■","□")</f>
        <v>□</v>
      </c>
      <c r="AG59" s="85"/>
      <c r="AH59" s="94" t="s">
        <v>99</v>
      </c>
      <c r="AI59" s="94"/>
      <c r="AJ59" s="96"/>
    </row>
    <row r="60" spans="1:36" ht="21" customHeight="1" x14ac:dyDescent="0.15">
      <c r="A60" s="84" t="s">
        <v>39</v>
      </c>
      <c r="B60" s="85"/>
      <c r="C60" s="85"/>
      <c r="D60" s="85"/>
      <c r="E60" s="85"/>
      <c r="F60" s="85"/>
      <c r="G60" s="85"/>
      <c r="H60" s="85"/>
      <c r="I60" s="92" t="s">
        <v>90</v>
      </c>
      <c r="J60" s="85"/>
      <c r="K60" s="85"/>
      <c r="L60" s="85">
        <f>工事店入力フォーム!N59</f>
        <v>0</v>
      </c>
      <c r="M60" s="85"/>
      <c r="N60" s="85"/>
      <c r="O60" s="85"/>
      <c r="P60" s="85" t="s">
        <v>91</v>
      </c>
      <c r="Q60" s="85"/>
      <c r="R60" s="98" t="s">
        <v>125</v>
      </c>
      <c r="S60" s="99"/>
      <c r="T60" s="99"/>
      <c r="U60" s="99"/>
      <c r="V60" s="99"/>
      <c r="W60" s="99"/>
      <c r="X60" s="99"/>
      <c r="Y60" s="100"/>
      <c r="Z60" s="85" t="str">
        <f>IF(工事店入力フォーム!AA59="有","■","□")</f>
        <v>□</v>
      </c>
      <c r="AA60" s="85"/>
      <c r="AB60" s="94" t="s">
        <v>98</v>
      </c>
      <c r="AC60" s="94"/>
      <c r="AD60" s="94"/>
      <c r="AE60" s="94"/>
      <c r="AF60" s="85" t="str">
        <f>IF(工事店入力フォーム!AA59="無","■","□")</f>
        <v>□</v>
      </c>
      <c r="AG60" s="85"/>
      <c r="AH60" s="94" t="s">
        <v>94</v>
      </c>
      <c r="AI60" s="94"/>
      <c r="AJ60" s="96"/>
    </row>
    <row r="61" spans="1:36" ht="21" customHeight="1" x14ac:dyDescent="0.15">
      <c r="A61" s="84" t="s">
        <v>40</v>
      </c>
      <c r="B61" s="85"/>
      <c r="C61" s="85"/>
      <c r="D61" s="85"/>
      <c r="E61" s="85"/>
      <c r="F61" s="85"/>
      <c r="G61" s="85"/>
      <c r="H61" s="85"/>
      <c r="I61" s="92" t="str">
        <f>IF(工事店入力フォーム!M61="有","■","□")</f>
        <v>□</v>
      </c>
      <c r="J61" s="85"/>
      <c r="K61" s="94" t="s">
        <v>96</v>
      </c>
      <c r="L61" s="94"/>
      <c r="M61" s="94"/>
      <c r="N61" s="85" t="str">
        <f>IF(工事店入力フォーム!M61="無","■","□")</f>
        <v>□</v>
      </c>
      <c r="O61" s="85"/>
      <c r="P61" s="94" t="s">
        <v>94</v>
      </c>
      <c r="Q61" s="94"/>
      <c r="R61" s="94"/>
      <c r="S61" s="59"/>
      <c r="T61" s="59"/>
      <c r="U61" s="59"/>
      <c r="V61" s="59"/>
      <c r="W61" s="59"/>
      <c r="X61" s="59"/>
      <c r="Y61" s="59"/>
      <c r="Z61" s="59"/>
      <c r="AA61" s="59"/>
      <c r="AB61" s="59"/>
      <c r="AC61" s="59"/>
      <c r="AD61" s="59"/>
      <c r="AE61" s="59"/>
      <c r="AF61" s="59"/>
      <c r="AG61" s="59"/>
      <c r="AH61" s="59"/>
      <c r="AI61" s="58"/>
      <c r="AJ61" s="67"/>
    </row>
    <row r="62" spans="1:36" ht="21" customHeight="1" x14ac:dyDescent="0.15">
      <c r="A62" s="131" t="s">
        <v>41</v>
      </c>
      <c r="B62" s="127"/>
      <c r="C62" s="127"/>
      <c r="D62" s="127"/>
      <c r="E62" s="127"/>
      <c r="F62" s="127"/>
      <c r="G62" s="127"/>
      <c r="H62" s="127"/>
      <c r="I62" s="166" t="str">
        <f>IF(工事店入力フォーム!M63=LIST!C38,"■","□")</f>
        <v>□</v>
      </c>
      <c r="J62" s="127"/>
      <c r="K62" s="167" t="s">
        <v>100</v>
      </c>
      <c r="L62" s="167"/>
      <c r="M62" s="167"/>
      <c r="N62" s="167"/>
      <c r="O62" s="167"/>
      <c r="P62" s="127" t="str">
        <f>IF(工事店入力フォーム!M63=LIST!C39,"■","□")</f>
        <v>□</v>
      </c>
      <c r="Q62" s="127"/>
      <c r="R62" s="167" t="s">
        <v>101</v>
      </c>
      <c r="S62" s="167"/>
      <c r="T62" s="167"/>
      <c r="U62" s="167"/>
      <c r="V62" s="167"/>
      <c r="W62" s="127" t="str">
        <f>IF(工事店入力フォーム!M63=LIST!C40,"■","□")</f>
        <v>□</v>
      </c>
      <c r="X62" s="127"/>
      <c r="Y62" s="167" t="s">
        <v>102</v>
      </c>
      <c r="Z62" s="167"/>
      <c r="AA62" s="167"/>
      <c r="AB62" s="167"/>
      <c r="AC62" s="167"/>
      <c r="AD62" s="127" t="str">
        <f>IF(工事店入力フォーム!M63=LIST!C41,"■","□")</f>
        <v>□</v>
      </c>
      <c r="AE62" s="127"/>
      <c r="AF62" s="167" t="s">
        <v>103</v>
      </c>
      <c r="AG62" s="167"/>
      <c r="AH62" s="167"/>
      <c r="AI62" s="167"/>
      <c r="AJ62" s="168"/>
    </row>
    <row r="63" spans="1:36" ht="7.5" customHeight="1" x14ac:dyDescent="0.15">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row>
    <row r="64" spans="1:36" ht="21" customHeight="1" x14ac:dyDescent="0.15">
      <c r="A64" s="184" t="s">
        <v>42</v>
      </c>
      <c r="B64" s="185"/>
      <c r="C64" s="174" t="s">
        <v>124</v>
      </c>
      <c r="D64" s="175"/>
      <c r="E64" s="175"/>
      <c r="F64" s="175"/>
      <c r="G64" s="175"/>
      <c r="H64" s="176"/>
      <c r="I64" s="169" t="s">
        <v>104</v>
      </c>
      <c r="J64" s="108"/>
      <c r="K64" s="108"/>
      <c r="L64" s="108"/>
      <c r="M64" s="108"/>
      <c r="N64" s="120"/>
      <c r="O64" s="108" t="str">
        <f>職員入力欄!N10&amp;""</f>
        <v/>
      </c>
      <c r="P64" s="108"/>
      <c r="Q64" s="108"/>
      <c r="R64" s="108"/>
      <c r="S64" s="108"/>
      <c r="T64" s="108"/>
      <c r="U64" s="108"/>
      <c r="V64" s="108"/>
      <c r="W64" s="108"/>
      <c r="X64" s="108"/>
      <c r="Y64" s="108"/>
      <c r="Z64" s="108"/>
      <c r="AA64" s="108"/>
      <c r="AB64" s="108"/>
      <c r="AC64" s="108"/>
      <c r="AD64" s="108"/>
      <c r="AE64" s="108"/>
      <c r="AF64" s="108"/>
      <c r="AG64" s="108"/>
      <c r="AH64" s="108"/>
      <c r="AI64" s="108"/>
      <c r="AJ64" s="120"/>
    </row>
    <row r="65" spans="1:36" ht="21" customHeight="1" x14ac:dyDescent="0.15">
      <c r="A65" s="186"/>
      <c r="B65" s="187"/>
      <c r="C65" s="177"/>
      <c r="D65" s="82"/>
      <c r="E65" s="82"/>
      <c r="F65" s="82"/>
      <c r="G65" s="82"/>
      <c r="H65" s="178"/>
      <c r="I65" s="170" t="s">
        <v>105</v>
      </c>
      <c r="J65" s="171"/>
      <c r="K65" s="171"/>
      <c r="L65" s="171"/>
      <c r="M65" s="171"/>
      <c r="N65" s="172"/>
      <c r="O65" s="170" t="str">
        <f>職員入力欄!N11&amp;""</f>
        <v/>
      </c>
      <c r="P65" s="171"/>
      <c r="Q65" s="171"/>
      <c r="R65" s="171"/>
      <c r="S65" s="171"/>
      <c r="T65" s="171"/>
      <c r="U65" s="171"/>
      <c r="V65" s="171"/>
      <c r="W65" s="171"/>
      <c r="X65" s="171"/>
      <c r="Y65" s="171"/>
      <c r="Z65" s="171"/>
      <c r="AA65" s="171"/>
      <c r="AB65" s="171"/>
      <c r="AC65" s="171"/>
      <c r="AD65" s="171"/>
      <c r="AE65" s="171"/>
      <c r="AF65" s="171"/>
      <c r="AG65" s="171"/>
      <c r="AH65" s="171"/>
      <c r="AI65" s="171"/>
      <c r="AJ65" s="172"/>
    </row>
    <row r="66" spans="1:36" ht="21" customHeight="1" x14ac:dyDescent="0.15">
      <c r="A66" s="186"/>
      <c r="B66" s="187"/>
      <c r="C66" s="177"/>
      <c r="D66" s="82"/>
      <c r="E66" s="82"/>
      <c r="F66" s="82"/>
      <c r="G66" s="82"/>
      <c r="H66" s="178"/>
      <c r="I66" s="173" t="s">
        <v>106</v>
      </c>
      <c r="J66" s="87"/>
      <c r="K66" s="87"/>
      <c r="L66" s="87"/>
      <c r="M66" s="87"/>
      <c r="N66" s="113"/>
      <c r="O66" s="193" t="s">
        <v>109</v>
      </c>
      <c r="P66" s="193"/>
      <c r="Q66" s="193"/>
      <c r="R66" s="193"/>
      <c r="S66" s="193"/>
      <c r="T66" s="193"/>
      <c r="U66" s="193"/>
      <c r="V66" s="4"/>
      <c r="W66" s="193"/>
      <c r="X66" s="193"/>
      <c r="Y66" s="193" t="str">
        <f>職員入力欄!N12&amp;""</f>
        <v/>
      </c>
      <c r="Z66" s="193"/>
      <c r="AA66" s="193"/>
      <c r="AB66" s="193"/>
      <c r="AC66" s="193"/>
      <c r="AD66" s="4" t="s">
        <v>116</v>
      </c>
      <c r="AE66" s="193"/>
      <c r="AF66" s="193"/>
      <c r="AG66" s="193"/>
      <c r="AH66" s="193"/>
      <c r="AI66" s="193"/>
      <c r="AJ66" s="194"/>
    </row>
    <row r="67" spans="1:36" ht="21" customHeight="1" x14ac:dyDescent="0.15">
      <c r="A67" s="186"/>
      <c r="B67" s="187"/>
      <c r="C67" s="177"/>
      <c r="D67" s="82"/>
      <c r="E67" s="82"/>
      <c r="F67" s="82"/>
      <c r="G67" s="82"/>
      <c r="H67" s="178"/>
      <c r="I67" s="173"/>
      <c r="J67" s="87"/>
      <c r="K67" s="87"/>
      <c r="L67" s="87"/>
      <c r="M67" s="87"/>
      <c r="N67" s="113"/>
      <c r="O67" s="137" t="s">
        <v>110</v>
      </c>
      <c r="P67" s="137"/>
      <c r="Q67" s="137"/>
      <c r="R67" s="137"/>
      <c r="S67" s="137"/>
      <c r="T67" s="137"/>
      <c r="U67" s="137"/>
      <c r="V67" s="5"/>
      <c r="W67" s="137" t="s">
        <v>113</v>
      </c>
      <c r="X67" s="137"/>
      <c r="Y67" s="137" t="str">
        <f>職員入力欄!N13&amp;""</f>
        <v/>
      </c>
      <c r="Z67" s="137"/>
      <c r="AA67" s="137"/>
      <c r="AB67" s="137"/>
      <c r="AC67" s="137"/>
      <c r="AD67" s="5" t="s">
        <v>114</v>
      </c>
      <c r="AE67" s="137"/>
      <c r="AF67" s="137"/>
      <c r="AG67" s="137"/>
      <c r="AH67" s="137"/>
      <c r="AI67" s="137"/>
      <c r="AJ67" s="195"/>
    </row>
    <row r="68" spans="1:36" ht="21" customHeight="1" x14ac:dyDescent="0.15">
      <c r="A68" s="186"/>
      <c r="B68" s="187"/>
      <c r="C68" s="177"/>
      <c r="D68" s="82"/>
      <c r="E68" s="82"/>
      <c r="F68" s="82"/>
      <c r="G68" s="82"/>
      <c r="H68" s="178"/>
      <c r="I68" s="151"/>
      <c r="J68" s="90"/>
      <c r="K68" s="90"/>
      <c r="L68" s="90"/>
      <c r="M68" s="90"/>
      <c r="N68" s="115"/>
      <c r="O68" s="90" t="s">
        <v>106</v>
      </c>
      <c r="P68" s="90"/>
      <c r="Q68" s="90"/>
      <c r="R68" s="90"/>
      <c r="S68" s="90"/>
      <c r="T68" s="90"/>
      <c r="U68" s="90"/>
      <c r="V68" s="62"/>
      <c r="W68" s="90" t="s">
        <v>113</v>
      </c>
      <c r="X68" s="90"/>
      <c r="Y68" s="90" t="str">
        <f>職員入力欄!N14&amp;""</f>
        <v>0</v>
      </c>
      <c r="Z68" s="90"/>
      <c r="AA68" s="90"/>
      <c r="AB68" s="90"/>
      <c r="AC68" s="90"/>
      <c r="AD68" s="62" t="s">
        <v>115</v>
      </c>
      <c r="AE68" s="90"/>
      <c r="AF68" s="90"/>
      <c r="AG68" s="90"/>
      <c r="AH68" s="90"/>
      <c r="AI68" s="90"/>
      <c r="AJ68" s="115"/>
    </row>
    <row r="69" spans="1:36" ht="21" customHeight="1" x14ac:dyDescent="0.15">
      <c r="A69" s="186"/>
      <c r="B69" s="187"/>
      <c r="C69" s="177"/>
      <c r="D69" s="82"/>
      <c r="E69" s="82"/>
      <c r="F69" s="82"/>
      <c r="G69" s="82"/>
      <c r="H69" s="178"/>
      <c r="I69" s="117" t="s">
        <v>107</v>
      </c>
      <c r="J69" s="85"/>
      <c r="K69" s="85"/>
      <c r="L69" s="85"/>
      <c r="M69" s="85"/>
      <c r="N69" s="158"/>
      <c r="O69" s="85" t="s">
        <v>111</v>
      </c>
      <c r="P69" s="85"/>
      <c r="Q69" s="85"/>
      <c r="R69" s="85"/>
      <c r="S69" s="85"/>
      <c r="T69" s="85"/>
      <c r="U69" s="85"/>
      <c r="V69" s="85" t="str">
        <f>職員入力欄!N18&amp;""</f>
        <v/>
      </c>
      <c r="W69" s="85"/>
      <c r="X69" s="85"/>
      <c r="Y69" s="85"/>
      <c r="Z69" s="94" t="s">
        <v>112</v>
      </c>
      <c r="AA69" s="94"/>
      <c r="AB69" s="94"/>
      <c r="AC69" s="94"/>
      <c r="AD69" s="94"/>
      <c r="AE69" s="94"/>
      <c r="AF69" s="85" t="str">
        <f>職員入力欄!N19&amp;""</f>
        <v/>
      </c>
      <c r="AG69" s="85"/>
      <c r="AH69" s="85"/>
      <c r="AI69" s="85"/>
      <c r="AJ69" s="158"/>
    </row>
    <row r="70" spans="1:36" ht="21" customHeight="1" x14ac:dyDescent="0.15">
      <c r="A70" s="186"/>
      <c r="B70" s="187"/>
      <c r="C70" s="177"/>
      <c r="D70" s="82"/>
      <c r="E70" s="82"/>
      <c r="F70" s="82"/>
      <c r="G70" s="82"/>
      <c r="H70" s="178"/>
      <c r="I70" s="117" t="s">
        <v>108</v>
      </c>
      <c r="J70" s="85"/>
      <c r="K70" s="85"/>
      <c r="L70" s="85"/>
      <c r="M70" s="85"/>
      <c r="N70" s="158"/>
      <c r="O70" s="85" t="str">
        <f>IF(職員入力欄!N16&lt;&gt;"",YEAR(職員入力欄!N16),"")</f>
        <v/>
      </c>
      <c r="P70" s="85"/>
      <c r="Q70" s="85"/>
      <c r="R70" s="58" t="s">
        <v>117</v>
      </c>
      <c r="S70" s="85" t="str">
        <f>IF(職員入力欄!N16&lt;&gt;"",MONTH(職員入力欄!N16),"")</f>
        <v/>
      </c>
      <c r="T70" s="85"/>
      <c r="U70" s="58" t="s">
        <v>118</v>
      </c>
      <c r="V70" s="85" t="str">
        <f>IF(職員入力欄!N16&lt;&gt;"",DAY(職員入力欄!N16),"")</f>
        <v/>
      </c>
      <c r="W70" s="85"/>
      <c r="X70" s="58" t="s">
        <v>119</v>
      </c>
      <c r="Y70" s="58" t="s">
        <v>120</v>
      </c>
      <c r="Z70" s="85" t="str">
        <f>IF(職員入力欄!T16&lt;&gt;"",YEAR(職員入力欄!T16),"")</f>
        <v/>
      </c>
      <c r="AA70" s="85"/>
      <c r="AB70" s="85"/>
      <c r="AC70" s="71" t="s">
        <v>117</v>
      </c>
      <c r="AD70" s="181" t="str">
        <f>IF(職員入力欄!T16&lt;&gt;"",MONTH(職員入力欄!T16),"")</f>
        <v/>
      </c>
      <c r="AE70" s="181"/>
      <c r="AF70" s="71" t="s">
        <v>118</v>
      </c>
      <c r="AG70" s="181" t="str">
        <f>IF(職員入力欄!T16&lt;&gt;"",DAY(職員入力欄!T16),"")</f>
        <v/>
      </c>
      <c r="AH70" s="181"/>
      <c r="AI70" s="71" t="s">
        <v>119</v>
      </c>
      <c r="AJ70" s="72"/>
    </row>
    <row r="71" spans="1:36" ht="21" customHeight="1" x14ac:dyDescent="0.15">
      <c r="A71" s="186"/>
      <c r="B71" s="187"/>
      <c r="C71" s="179"/>
      <c r="D71" s="83"/>
      <c r="E71" s="83"/>
      <c r="F71" s="83"/>
      <c r="G71" s="83"/>
      <c r="H71" s="180"/>
      <c r="I71" s="151" t="s">
        <v>121</v>
      </c>
      <c r="J71" s="90"/>
      <c r="K71" s="90"/>
      <c r="L71" s="90"/>
      <c r="M71" s="90"/>
      <c r="N71" s="115"/>
      <c r="O71" s="182" t="str">
        <f>職員入力欄!N21&amp;""</f>
        <v/>
      </c>
      <c r="P71" s="182"/>
      <c r="Q71" s="182"/>
      <c r="R71" s="182"/>
      <c r="S71" s="182"/>
      <c r="T71" s="182"/>
      <c r="U71" s="182"/>
      <c r="V71" s="182"/>
      <c r="W71" s="117" t="s">
        <v>122</v>
      </c>
      <c r="X71" s="85"/>
      <c r="Y71" s="85"/>
      <c r="Z71" s="85"/>
      <c r="AA71" s="85"/>
      <c r="AB71" s="85"/>
      <c r="AC71" s="182" t="str">
        <f>職員入力欄!N22&amp;""</f>
        <v/>
      </c>
      <c r="AD71" s="182"/>
      <c r="AE71" s="182"/>
      <c r="AF71" s="182"/>
      <c r="AG71" s="182"/>
      <c r="AH71" s="182"/>
      <c r="AI71" s="182"/>
      <c r="AJ71" s="183"/>
    </row>
    <row r="72" spans="1:36" ht="63.75" customHeight="1" x14ac:dyDescent="0.15">
      <c r="A72" s="188"/>
      <c r="B72" s="189"/>
      <c r="C72" s="190" t="s">
        <v>123</v>
      </c>
      <c r="D72" s="191"/>
      <c r="E72" s="191"/>
      <c r="F72" s="191"/>
      <c r="G72" s="191"/>
      <c r="H72" s="192"/>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115"/>
    </row>
    <row r="73" spans="1:36" ht="21" customHeight="1"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row>
    <row r="74" spans="1:36" ht="21" customHeight="1"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row>
    <row r="75" spans="1:36" ht="21" customHeight="1"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row>
  </sheetData>
  <sheetProtection algorithmName="SHA-512" hashValue="F1T9SMBfLCRV544nZJIcmnPuTJXOItWfShlYgLIWTfpGqA50V3iPlxttToCIqyuPqsLxA24bRYHRq6XCXSTFrw==" saltValue="6hXf81xLdZkH5G67A2lKew==" spinCount="100000" sheet="1" objects="1" scenarios="1" selectLockedCells="1"/>
  <mergeCells count="271">
    <mergeCell ref="A64:B72"/>
    <mergeCell ref="C72:H72"/>
    <mergeCell ref="I72:AJ72"/>
    <mergeCell ref="O64:AJ64"/>
    <mergeCell ref="O65:AJ65"/>
    <mergeCell ref="O66:U66"/>
    <mergeCell ref="O67:U67"/>
    <mergeCell ref="O68:U68"/>
    <mergeCell ref="O69:U69"/>
    <mergeCell ref="Z69:AE69"/>
    <mergeCell ref="AF69:AJ69"/>
    <mergeCell ref="V69:Y69"/>
    <mergeCell ref="W68:X68"/>
    <mergeCell ref="W67:X67"/>
    <mergeCell ref="Y67:AC67"/>
    <mergeCell ref="Y68:AC68"/>
    <mergeCell ref="Y66:AC66"/>
    <mergeCell ref="W66:X66"/>
    <mergeCell ref="AE66:AJ66"/>
    <mergeCell ref="AE67:AJ67"/>
    <mergeCell ref="AE68:AJ68"/>
    <mergeCell ref="O70:Q70"/>
    <mergeCell ref="S70:T70"/>
    <mergeCell ref="V70:W70"/>
    <mergeCell ref="Y62:AC62"/>
    <mergeCell ref="AD62:AE62"/>
    <mergeCell ref="AF62:AJ62"/>
    <mergeCell ref="I64:N64"/>
    <mergeCell ref="I65:N65"/>
    <mergeCell ref="I66:N68"/>
    <mergeCell ref="I69:N69"/>
    <mergeCell ref="I70:N70"/>
    <mergeCell ref="C64:H71"/>
    <mergeCell ref="I71:N71"/>
    <mergeCell ref="Z70:AB70"/>
    <mergeCell ref="AD70:AE70"/>
    <mergeCell ref="AG70:AH70"/>
    <mergeCell ref="O71:V71"/>
    <mergeCell ref="W71:AB71"/>
    <mergeCell ref="AC71:AJ71"/>
    <mergeCell ref="I61:J61"/>
    <mergeCell ref="K61:M61"/>
    <mergeCell ref="N61:O61"/>
    <mergeCell ref="P61:R61"/>
    <mergeCell ref="I62:J62"/>
    <mergeCell ref="K62:O62"/>
    <mergeCell ref="P62:Q62"/>
    <mergeCell ref="R62:V62"/>
    <mergeCell ref="W62:X62"/>
    <mergeCell ref="AI48:AJ48"/>
    <mergeCell ref="AI49:AJ49"/>
    <mergeCell ref="AD42:AE42"/>
    <mergeCell ref="AD43:AE43"/>
    <mergeCell ref="AF42:AJ42"/>
    <mergeCell ref="AF43:AJ43"/>
    <mergeCell ref="R44:S44"/>
    <mergeCell ref="I58:K58"/>
    <mergeCell ref="L58:O58"/>
    <mergeCell ref="P58:Q58"/>
    <mergeCell ref="R58:T58"/>
    <mergeCell ref="Z58:AA58"/>
    <mergeCell ref="U58:Y58"/>
    <mergeCell ref="AF58:AG58"/>
    <mergeCell ref="AB58:AE58"/>
    <mergeCell ref="AH58:AJ58"/>
    <mergeCell ref="V45:W49"/>
    <mergeCell ref="M46:O46"/>
    <mergeCell ref="M47:O47"/>
    <mergeCell ref="M48:O48"/>
    <mergeCell ref="M49:O49"/>
    <mergeCell ref="Q45:S45"/>
    <mergeCell ref="Q46:S46"/>
    <mergeCell ref="Q47:S47"/>
    <mergeCell ref="I44:J44"/>
    <mergeCell ref="K44:Q44"/>
    <mergeCell ref="T44:U44"/>
    <mergeCell ref="V44:AB44"/>
    <mergeCell ref="A45:H49"/>
    <mergeCell ref="J45:L45"/>
    <mergeCell ref="J46:L46"/>
    <mergeCell ref="I39:J39"/>
    <mergeCell ref="M40:N40"/>
    <mergeCell ref="M41:N41"/>
    <mergeCell ref="M42:N42"/>
    <mergeCell ref="M43:N43"/>
    <mergeCell ref="O40:T40"/>
    <mergeCell ref="Z40:AA40"/>
    <mergeCell ref="AB40:AG40"/>
    <mergeCell ref="I40:L40"/>
    <mergeCell ref="I41:L41"/>
    <mergeCell ref="I42:L43"/>
    <mergeCell ref="X40:Y40"/>
    <mergeCell ref="J47:L47"/>
    <mergeCell ref="J48:L48"/>
    <mergeCell ref="J49:L49"/>
    <mergeCell ref="M45:O45"/>
    <mergeCell ref="U10:AJ10"/>
    <mergeCell ref="U11:AJ11"/>
    <mergeCell ref="U12:AJ12"/>
    <mergeCell ref="R9:T9"/>
    <mergeCell ref="R11:T11"/>
    <mergeCell ref="R13:V13"/>
    <mergeCell ref="W13:AJ13"/>
    <mergeCell ref="A17:AJ17"/>
    <mergeCell ref="A62:H62"/>
    <mergeCell ref="B24:H28"/>
    <mergeCell ref="I29:L29"/>
    <mergeCell ref="I30:L30"/>
    <mergeCell ref="I31:L31"/>
    <mergeCell ref="I32:L32"/>
    <mergeCell ref="M31:AJ31"/>
    <mergeCell ref="M32:AJ32"/>
    <mergeCell ref="AF48:AH48"/>
    <mergeCell ref="AF49:AH49"/>
    <mergeCell ref="AB48:AD48"/>
    <mergeCell ref="AB49:AD49"/>
    <mergeCell ref="A61:H61"/>
    <mergeCell ref="A39:H39"/>
    <mergeCell ref="A40:H43"/>
    <mergeCell ref="A44:H44"/>
    <mergeCell ref="A1:AJ1"/>
    <mergeCell ref="AG2:AJ2"/>
    <mergeCell ref="X2:AF2"/>
    <mergeCell ref="AF3:AI3"/>
    <mergeCell ref="AA3:AD3"/>
    <mergeCell ref="AH4:AI4"/>
    <mergeCell ref="AE4:AF4"/>
    <mergeCell ref="Z4:AC4"/>
    <mergeCell ref="U9:AJ9"/>
    <mergeCell ref="B33:H33"/>
    <mergeCell ref="B34:H37"/>
    <mergeCell ref="I24:AJ24"/>
    <mergeCell ref="I28:AJ28"/>
    <mergeCell ref="I25:L25"/>
    <mergeCell ref="M25:S25"/>
    <mergeCell ref="M26:S26"/>
    <mergeCell ref="T25:U25"/>
    <mergeCell ref="T26:U26"/>
    <mergeCell ref="V26:Y26"/>
    <mergeCell ref="Z26:AA26"/>
    <mergeCell ref="AB26:AE26"/>
    <mergeCell ref="AF26:AG26"/>
    <mergeCell ref="AB25:AC25"/>
    <mergeCell ref="AD25:AG25"/>
    <mergeCell ref="V25:AA25"/>
    <mergeCell ref="I26:L26"/>
    <mergeCell ref="I27:AG27"/>
    <mergeCell ref="AH25:AJ25"/>
    <mergeCell ref="AH26:AJ26"/>
    <mergeCell ref="AH27:AJ27"/>
    <mergeCell ref="M29:AJ29"/>
    <mergeCell ref="M30:AJ30"/>
    <mergeCell ref="I33:K33"/>
    <mergeCell ref="L33:O33"/>
    <mergeCell ref="Q33:R33"/>
    <mergeCell ref="T33:U33"/>
    <mergeCell ref="X33:AA33"/>
    <mergeCell ref="AC33:AD33"/>
    <mergeCell ref="AF33:AG33"/>
    <mergeCell ref="AI33:AJ33"/>
    <mergeCell ref="K39:N39"/>
    <mergeCell ref="O39:P39"/>
    <mergeCell ref="Q39:R39"/>
    <mergeCell ref="T39:AA39"/>
    <mergeCell ref="AB39:AG39"/>
    <mergeCell ref="AH39:AI39"/>
    <mergeCell ref="I34:AJ34"/>
    <mergeCell ref="I35:AJ35"/>
    <mergeCell ref="I36:L36"/>
    <mergeCell ref="M36:AF36"/>
    <mergeCell ref="I37:AJ37"/>
    <mergeCell ref="AG36:AJ36"/>
    <mergeCell ref="AI46:AJ46"/>
    <mergeCell ref="AI47:AJ47"/>
    <mergeCell ref="AI40:AJ40"/>
    <mergeCell ref="V40:W40"/>
    <mergeCell ref="O41:R41"/>
    <mergeCell ref="T41:U41"/>
    <mergeCell ref="V41:AC41"/>
    <mergeCell ref="O42:R42"/>
    <mergeCell ref="O43:R43"/>
    <mergeCell ref="T42:U42"/>
    <mergeCell ref="T43:U43"/>
    <mergeCell ref="V43:AB43"/>
    <mergeCell ref="V42:AB42"/>
    <mergeCell ref="A50:H50"/>
    <mergeCell ref="I50:N50"/>
    <mergeCell ref="O50:V50"/>
    <mergeCell ref="W50:AB50"/>
    <mergeCell ref="AC50:AJ50"/>
    <mergeCell ref="Y45:AA45"/>
    <mergeCell ref="AB45:AD45"/>
    <mergeCell ref="AF45:AH45"/>
    <mergeCell ref="Y46:AA46"/>
    <mergeCell ref="AB46:AD46"/>
    <mergeCell ref="AF46:AH46"/>
    <mergeCell ref="Y47:AA47"/>
    <mergeCell ref="AB47:AD47"/>
    <mergeCell ref="AF47:AH47"/>
    <mergeCell ref="Y48:AA48"/>
    <mergeCell ref="Y49:AA49"/>
    <mergeCell ref="Q48:S48"/>
    <mergeCell ref="Q49:S49"/>
    <mergeCell ref="T45:U45"/>
    <mergeCell ref="T46:U46"/>
    <mergeCell ref="T47:U47"/>
    <mergeCell ref="T48:U48"/>
    <mergeCell ref="T49:U49"/>
    <mergeCell ref="AI45:AJ45"/>
    <mergeCell ref="S52:W52"/>
    <mergeCell ref="P52:R52"/>
    <mergeCell ref="X52:AA52"/>
    <mergeCell ref="AB52:AD52"/>
    <mergeCell ref="AB54:AD54"/>
    <mergeCell ref="X54:AA54"/>
    <mergeCell ref="A51:H51"/>
    <mergeCell ref="I51:R51"/>
    <mergeCell ref="S51:W51"/>
    <mergeCell ref="A52:H57"/>
    <mergeCell ref="I52:J52"/>
    <mergeCell ref="I53:J53"/>
    <mergeCell ref="K52:M52"/>
    <mergeCell ref="K53:M53"/>
    <mergeCell ref="N52:O52"/>
    <mergeCell ref="N53:O53"/>
    <mergeCell ref="N55:O55"/>
    <mergeCell ref="I54:M57"/>
    <mergeCell ref="P53:X53"/>
    <mergeCell ref="P56:W56"/>
    <mergeCell ref="X56:AA56"/>
    <mergeCell ref="Y51:AJ51"/>
    <mergeCell ref="AE52:AJ52"/>
    <mergeCell ref="AB60:AE60"/>
    <mergeCell ref="AE54:AJ54"/>
    <mergeCell ref="AE55:AJ55"/>
    <mergeCell ref="AE56:AJ56"/>
    <mergeCell ref="AC55:AD55"/>
    <mergeCell ref="AE53:AJ53"/>
    <mergeCell ref="Y53:AC53"/>
    <mergeCell ref="P54:W54"/>
    <mergeCell ref="A58:H58"/>
    <mergeCell ref="A59:H59"/>
    <mergeCell ref="N54:O54"/>
    <mergeCell ref="AH59:AJ59"/>
    <mergeCell ref="AH60:AJ60"/>
    <mergeCell ref="U59:Y59"/>
    <mergeCell ref="R60:Y60"/>
    <mergeCell ref="B29:H30"/>
    <mergeCell ref="C31:D32"/>
    <mergeCell ref="E31:F32"/>
    <mergeCell ref="G31:G32"/>
    <mergeCell ref="A60:H60"/>
    <mergeCell ref="AB56:AD56"/>
    <mergeCell ref="P55:R55"/>
    <mergeCell ref="S55:W55"/>
    <mergeCell ref="X55:AB55"/>
    <mergeCell ref="N56:O56"/>
    <mergeCell ref="N57:O57"/>
    <mergeCell ref="P57:AJ57"/>
    <mergeCell ref="I59:K59"/>
    <mergeCell ref="I60:K60"/>
    <mergeCell ref="L59:O59"/>
    <mergeCell ref="L60:O60"/>
    <mergeCell ref="P59:Q59"/>
    <mergeCell ref="P60:Q60"/>
    <mergeCell ref="R59:T59"/>
    <mergeCell ref="Z59:AA59"/>
    <mergeCell ref="Z60:AA60"/>
    <mergeCell ref="AF59:AG59"/>
    <mergeCell ref="AF60:AG60"/>
    <mergeCell ref="AB59:AE59"/>
  </mergeCells>
  <phoneticPr fontId="1"/>
  <printOptions horizontalCentered="1"/>
  <pageMargins left="0.98425196850393704" right="0.98425196850393704" top="0.78740157480314965" bottom="0.78740157480314965" header="0.31496062992125984" footer="0.31496062992125984"/>
  <pageSetup paperSize="9"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2492AD07-5175-4A09-8536-F317E04EA4CB}">
            <xm:f>職員入力欄!$N$8=5</xm:f>
            <x14:dxf>
              <font>
                <strike/>
              </font>
            </x14:dxf>
          </x14:cfRule>
          <xm:sqref>AA3:AD3</xm:sqref>
        </x14:conditionalFormatting>
        <x14:conditionalFormatting xmlns:xm="http://schemas.microsoft.com/office/excel/2006/main">
          <x14:cfRule type="expression" priority="6" id="{0D96A9AE-75DA-4AA3-B852-C25E37EC481A}">
            <xm:f>職員入力欄!$N$8=4</xm:f>
            <x14:dxf>
              <font>
                <strike/>
              </font>
            </x14:dxf>
          </x14:cfRule>
          <xm:sqref>AF3:AI3</xm:sqref>
        </x14:conditionalFormatting>
        <x14:conditionalFormatting xmlns:xm="http://schemas.microsoft.com/office/excel/2006/main">
          <x14:cfRule type="expression" priority="5" id="{5AFE6572-9D4B-494C-844C-9DC5F8DBE8FB}">
            <xm:f>工事店入力フォーム!$Y$34="無"</xm:f>
            <x14:dxf>
              <font>
                <strike/>
              </font>
            </x14:dxf>
          </x14:cfRule>
          <xm:sqref>AD41</xm:sqref>
        </x14:conditionalFormatting>
        <x14:conditionalFormatting xmlns:xm="http://schemas.microsoft.com/office/excel/2006/main">
          <x14:cfRule type="expression" priority="3" id="{EA1BD481-A65D-434B-AE08-AB2D8050740E}">
            <xm:f>工事店入力フォーム!$Y$34="有"</xm:f>
            <x14:dxf>
              <font>
                <strike/>
              </font>
            </x14:dxf>
          </x14:cfRule>
          <xm:sqref>AF41</xm:sqref>
        </x14:conditionalFormatting>
        <x14:conditionalFormatting xmlns:xm="http://schemas.microsoft.com/office/excel/2006/main">
          <x14:cfRule type="expression" priority="2" id="{4A08F074-F3AF-463C-8625-3E4AFF9FE5C9}">
            <xm:f>工事店入力フォーム!$Z$53="ハイブリッド式"</xm:f>
            <x14:dxf>
              <font>
                <strike/>
              </font>
            </x14:dxf>
          </x14:cfRule>
          <xm:sqref>Y53:AC53</xm:sqref>
        </x14:conditionalFormatting>
        <x14:conditionalFormatting xmlns:xm="http://schemas.microsoft.com/office/excel/2006/main">
          <x14:cfRule type="expression" priority="1" id="{77747369-AD56-4B23-A0CC-D4692AAFE40B}">
            <xm:f>工事店入力フォーム!$Z$53="タンクレス式"</xm:f>
            <x14:dxf>
              <font>
                <strike/>
              </font>
            </x14:dxf>
          </x14:cfRule>
          <xm:sqref>AE53:AJ53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79"/>
  <sheetViews>
    <sheetView showGridLines="0" tabSelected="1" zoomScaleNormal="100" workbookViewId="0">
      <selection activeCell="M6" sqref="M6:Z6"/>
    </sheetView>
  </sheetViews>
  <sheetFormatPr defaultColWidth="3.125" defaultRowHeight="18.75" customHeight="1" x14ac:dyDescent="0.15"/>
  <cols>
    <col min="1" max="23" width="3.125" style="10"/>
    <col min="24" max="24" width="3.125" style="10" customWidth="1"/>
    <col min="25" max="16384" width="3.125" style="10"/>
  </cols>
  <sheetData>
    <row r="1" spans="1:42" ht="18.75" customHeight="1" thickBot="1" x14ac:dyDescent="0.2"/>
    <row r="2" spans="1:42" ht="18.75" customHeight="1" thickBot="1" x14ac:dyDescent="0.2">
      <c r="B2" s="30" t="s">
        <v>197</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8"/>
    </row>
    <row r="3" spans="1:42" ht="18.75" customHeight="1" x14ac:dyDescent="0.15">
      <c r="B3" s="2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4"/>
    </row>
    <row r="4" spans="1:42" ht="18.75" customHeight="1" x14ac:dyDescent="0.15">
      <c r="A4" s="14"/>
      <c r="B4" s="16"/>
      <c r="C4" s="73" t="s">
        <v>154</v>
      </c>
      <c r="D4" s="17" t="s">
        <v>270</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4"/>
    </row>
    <row r="5" spans="1:42" ht="18.75" customHeight="1" thickBot="1" x14ac:dyDescent="0.2">
      <c r="A5" s="14"/>
      <c r="B5" s="16"/>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4"/>
    </row>
    <row r="6" spans="1:42" ht="18.75" customHeight="1" x14ac:dyDescent="0.15">
      <c r="A6" s="14"/>
      <c r="B6" s="16"/>
      <c r="C6" s="225" t="s">
        <v>153</v>
      </c>
      <c r="D6" s="226"/>
      <c r="E6" s="226"/>
      <c r="F6" s="226"/>
      <c r="G6" s="226"/>
      <c r="H6" s="227"/>
      <c r="I6" s="255" t="s">
        <v>10</v>
      </c>
      <c r="J6" s="255"/>
      <c r="K6" s="255"/>
      <c r="L6" s="255"/>
      <c r="M6" s="260"/>
      <c r="N6" s="261"/>
      <c r="O6" s="261"/>
      <c r="P6" s="261"/>
      <c r="Q6" s="261"/>
      <c r="R6" s="261"/>
      <c r="S6" s="261"/>
      <c r="T6" s="261"/>
      <c r="U6" s="261"/>
      <c r="V6" s="261"/>
      <c r="W6" s="261"/>
      <c r="X6" s="261"/>
      <c r="Y6" s="261"/>
      <c r="Z6" s="262"/>
      <c r="AA6" s="17" t="s">
        <v>152</v>
      </c>
      <c r="AB6" s="17"/>
      <c r="AC6" s="17"/>
      <c r="AD6" s="17"/>
      <c r="AE6" s="17"/>
      <c r="AF6" s="17"/>
      <c r="AG6" s="17"/>
      <c r="AH6" s="17"/>
      <c r="AI6" s="17"/>
      <c r="AJ6" s="17"/>
      <c r="AK6" s="17"/>
      <c r="AL6" s="17"/>
      <c r="AM6" s="17"/>
      <c r="AN6" s="17"/>
      <c r="AO6" s="17"/>
      <c r="AP6" s="14"/>
    </row>
    <row r="7" spans="1:42" ht="18.75" customHeight="1" thickBot="1" x14ac:dyDescent="0.2">
      <c r="A7" s="14"/>
      <c r="B7" s="16"/>
      <c r="C7" s="228"/>
      <c r="D7" s="229"/>
      <c r="E7" s="229"/>
      <c r="F7" s="229"/>
      <c r="G7" s="229"/>
      <c r="H7" s="230"/>
      <c r="I7" s="255"/>
      <c r="J7" s="255"/>
      <c r="K7" s="255"/>
      <c r="L7" s="255"/>
      <c r="M7" s="263"/>
      <c r="N7" s="264"/>
      <c r="O7" s="264"/>
      <c r="P7" s="264"/>
      <c r="Q7" s="264"/>
      <c r="R7" s="264"/>
      <c r="S7" s="264"/>
      <c r="T7" s="264"/>
      <c r="U7" s="264"/>
      <c r="V7" s="264"/>
      <c r="W7" s="264"/>
      <c r="X7" s="264"/>
      <c r="Y7" s="264"/>
      <c r="Z7" s="265"/>
      <c r="AA7" s="17" t="s">
        <v>151</v>
      </c>
      <c r="AB7" s="17"/>
      <c r="AC7" s="17"/>
      <c r="AD7" s="17"/>
      <c r="AE7" s="17"/>
      <c r="AF7" s="17"/>
      <c r="AG7" s="17"/>
      <c r="AH7" s="17"/>
      <c r="AI7" s="17"/>
      <c r="AJ7" s="17"/>
      <c r="AK7" s="17"/>
      <c r="AL7" s="17"/>
      <c r="AM7" s="17"/>
      <c r="AN7" s="17"/>
      <c r="AO7" s="17"/>
      <c r="AP7" s="14"/>
    </row>
    <row r="8" spans="1:42" ht="18.75" customHeight="1" x14ac:dyDescent="0.15">
      <c r="A8" s="14"/>
      <c r="B8" s="16"/>
      <c r="C8" s="228"/>
      <c r="D8" s="229"/>
      <c r="E8" s="229"/>
      <c r="F8" s="229"/>
      <c r="G8" s="229"/>
      <c r="H8" s="230"/>
      <c r="I8" s="255" t="s">
        <v>150</v>
      </c>
      <c r="J8" s="255"/>
      <c r="K8" s="255"/>
      <c r="L8" s="255"/>
      <c r="M8" s="294"/>
      <c r="N8" s="295"/>
      <c r="O8" s="295"/>
      <c r="P8" s="295"/>
      <c r="Q8" s="295"/>
      <c r="R8" s="295"/>
      <c r="S8" s="295"/>
      <c r="T8" s="295"/>
      <c r="U8" s="295"/>
      <c r="V8" s="295"/>
      <c r="W8" s="295"/>
      <c r="X8" s="295"/>
      <c r="Y8" s="295"/>
      <c r="Z8" s="296"/>
      <c r="AA8" s="17" t="s">
        <v>149</v>
      </c>
      <c r="AB8" s="17"/>
      <c r="AC8" s="17"/>
      <c r="AD8" s="17"/>
      <c r="AE8" s="17"/>
      <c r="AF8" s="17"/>
      <c r="AG8" s="17"/>
      <c r="AH8" s="17"/>
      <c r="AI8" s="17"/>
      <c r="AJ8" s="17"/>
      <c r="AK8" s="17"/>
      <c r="AL8" s="17"/>
      <c r="AM8" s="17"/>
      <c r="AN8" s="17"/>
      <c r="AO8" s="17"/>
      <c r="AP8" s="14"/>
    </row>
    <row r="9" spans="1:42" ht="18.75" customHeight="1" thickBot="1" x14ac:dyDescent="0.2">
      <c r="A9" s="14"/>
      <c r="B9" s="16"/>
      <c r="C9" s="228"/>
      <c r="D9" s="229"/>
      <c r="E9" s="229"/>
      <c r="F9" s="229"/>
      <c r="G9" s="229"/>
      <c r="H9" s="230"/>
      <c r="I9" s="255"/>
      <c r="J9" s="255"/>
      <c r="K9" s="255"/>
      <c r="L9" s="255"/>
      <c r="M9" s="297"/>
      <c r="N9" s="298"/>
      <c r="O9" s="298"/>
      <c r="P9" s="298"/>
      <c r="Q9" s="298"/>
      <c r="R9" s="298"/>
      <c r="S9" s="298"/>
      <c r="T9" s="298"/>
      <c r="U9" s="298"/>
      <c r="V9" s="298"/>
      <c r="W9" s="298"/>
      <c r="X9" s="298"/>
      <c r="Y9" s="298"/>
      <c r="Z9" s="299"/>
      <c r="AA9" s="17" t="s">
        <v>148</v>
      </c>
      <c r="AB9" s="17"/>
      <c r="AC9" s="17"/>
      <c r="AD9" s="17"/>
      <c r="AE9" s="17"/>
      <c r="AF9" s="17"/>
      <c r="AG9" s="17"/>
      <c r="AH9" s="17"/>
      <c r="AI9" s="17"/>
      <c r="AJ9" s="17"/>
      <c r="AK9" s="17"/>
      <c r="AL9" s="17"/>
      <c r="AM9" s="17"/>
      <c r="AN9" s="17"/>
      <c r="AO9" s="17"/>
      <c r="AP9" s="14"/>
    </row>
    <row r="10" spans="1:42" ht="18.75" customHeight="1" thickBot="1" x14ac:dyDescent="0.2">
      <c r="A10" s="14"/>
      <c r="B10" s="16"/>
      <c r="C10" s="215"/>
      <c r="D10" s="216"/>
      <c r="E10" s="216"/>
      <c r="F10" s="216"/>
      <c r="G10" s="216"/>
      <c r="H10" s="217"/>
      <c r="I10" s="255" t="s">
        <v>12</v>
      </c>
      <c r="J10" s="255"/>
      <c r="K10" s="255"/>
      <c r="L10" s="255"/>
      <c r="M10" s="263"/>
      <c r="N10" s="264"/>
      <c r="O10" s="264"/>
      <c r="P10" s="264"/>
      <c r="Q10" s="264"/>
      <c r="R10" s="264"/>
      <c r="S10" s="264"/>
      <c r="T10" s="264"/>
      <c r="U10" s="264"/>
      <c r="V10" s="264"/>
      <c r="W10" s="264"/>
      <c r="X10" s="264"/>
      <c r="Y10" s="264"/>
      <c r="Z10" s="265"/>
      <c r="AA10" s="17"/>
      <c r="AB10" s="17"/>
      <c r="AC10" s="17"/>
      <c r="AD10" s="17"/>
      <c r="AE10" s="17"/>
      <c r="AF10" s="17"/>
      <c r="AG10" s="17"/>
      <c r="AH10" s="17"/>
      <c r="AI10" s="17"/>
      <c r="AJ10" s="17"/>
      <c r="AK10" s="17"/>
      <c r="AL10" s="17"/>
      <c r="AM10" s="17"/>
      <c r="AN10" s="17"/>
      <c r="AO10" s="17"/>
      <c r="AP10" s="14"/>
    </row>
    <row r="11" spans="1:42" ht="18.75" customHeight="1" thickBot="1" x14ac:dyDescent="0.2">
      <c r="A11" s="14"/>
      <c r="B11" s="1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4"/>
    </row>
    <row r="12" spans="1:42" ht="18.75" customHeight="1" x14ac:dyDescent="0.15">
      <c r="A12" s="14"/>
      <c r="B12" s="16"/>
      <c r="C12" s="225" t="s">
        <v>147</v>
      </c>
      <c r="D12" s="226"/>
      <c r="E12" s="226"/>
      <c r="F12" s="226"/>
      <c r="G12" s="226"/>
      <c r="H12" s="227"/>
      <c r="I12" s="255" t="s">
        <v>22</v>
      </c>
      <c r="J12" s="255"/>
      <c r="K12" s="255"/>
      <c r="L12" s="294"/>
      <c r="M12" s="295"/>
      <c r="N12" s="295"/>
      <c r="O12" s="295"/>
      <c r="P12" s="296"/>
      <c r="Q12" s="255" t="s">
        <v>23</v>
      </c>
      <c r="R12" s="255"/>
      <c r="S12" s="294"/>
      <c r="T12" s="295"/>
      <c r="U12" s="296"/>
      <c r="V12" s="255" t="s">
        <v>26</v>
      </c>
      <c r="W12" s="255"/>
      <c r="X12" s="260"/>
      <c r="Y12" s="262"/>
      <c r="Z12" s="17"/>
      <c r="AA12" s="17"/>
      <c r="AB12" s="17"/>
      <c r="AC12" s="17"/>
      <c r="AD12" s="17"/>
      <c r="AE12" s="17"/>
      <c r="AF12" s="17"/>
      <c r="AG12" s="17"/>
      <c r="AH12" s="17"/>
      <c r="AI12" s="17"/>
      <c r="AJ12" s="17"/>
      <c r="AK12" s="17"/>
      <c r="AL12" s="17"/>
      <c r="AM12" s="17"/>
      <c r="AN12" s="17"/>
      <c r="AO12" s="17"/>
      <c r="AP12" s="14"/>
    </row>
    <row r="13" spans="1:42" ht="18.75" customHeight="1" thickBot="1" x14ac:dyDescent="0.2">
      <c r="A13" s="14"/>
      <c r="B13" s="16"/>
      <c r="C13" s="215"/>
      <c r="D13" s="216"/>
      <c r="E13" s="216"/>
      <c r="F13" s="216"/>
      <c r="G13" s="216"/>
      <c r="H13" s="217"/>
      <c r="I13" s="255"/>
      <c r="J13" s="255"/>
      <c r="K13" s="255"/>
      <c r="L13" s="297"/>
      <c r="M13" s="298"/>
      <c r="N13" s="298"/>
      <c r="O13" s="298"/>
      <c r="P13" s="299"/>
      <c r="Q13" s="255" t="s">
        <v>24</v>
      </c>
      <c r="R13" s="255"/>
      <c r="S13" s="297"/>
      <c r="T13" s="298"/>
      <c r="U13" s="299"/>
      <c r="V13" s="255" t="s">
        <v>25</v>
      </c>
      <c r="W13" s="255"/>
      <c r="X13" s="263"/>
      <c r="Y13" s="265"/>
      <c r="Z13" s="17" t="s">
        <v>46</v>
      </c>
      <c r="AA13" s="17"/>
      <c r="AB13" s="17"/>
      <c r="AC13" s="17"/>
      <c r="AD13" s="17"/>
      <c r="AE13" s="17"/>
      <c r="AF13" s="17"/>
      <c r="AG13" s="17"/>
      <c r="AH13" s="17"/>
      <c r="AI13" s="17"/>
      <c r="AJ13" s="17"/>
      <c r="AK13" s="17"/>
      <c r="AL13" s="17"/>
      <c r="AM13" s="17"/>
      <c r="AN13" s="17"/>
      <c r="AO13" s="17"/>
      <c r="AP13" s="14"/>
    </row>
    <row r="14" spans="1:42" ht="18.75" customHeight="1" thickBot="1" x14ac:dyDescent="0.2">
      <c r="A14" s="14"/>
      <c r="B14" s="16"/>
      <c r="C14" s="17"/>
      <c r="D14" s="17"/>
      <c r="E14" s="17"/>
      <c r="F14" s="17"/>
      <c r="G14" s="17"/>
      <c r="H14" s="17"/>
      <c r="I14" s="17"/>
      <c r="J14" s="17"/>
      <c r="K14" s="17"/>
      <c r="L14" s="17"/>
      <c r="M14" s="55"/>
      <c r="N14" s="55"/>
      <c r="O14" s="55"/>
      <c r="P14" s="55"/>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4"/>
    </row>
    <row r="15" spans="1:42" ht="18.75" customHeight="1" thickBot="1" x14ac:dyDescent="0.2">
      <c r="A15" s="14"/>
      <c r="B15" s="16"/>
      <c r="C15" s="225" t="s">
        <v>146</v>
      </c>
      <c r="D15" s="226"/>
      <c r="E15" s="226"/>
      <c r="F15" s="226"/>
      <c r="G15" s="226"/>
      <c r="H15" s="227"/>
      <c r="I15" s="255" t="s">
        <v>192</v>
      </c>
      <c r="J15" s="255"/>
      <c r="K15" s="255"/>
      <c r="L15" s="255"/>
      <c r="M15" s="256"/>
      <c r="N15" s="257"/>
      <c r="O15" s="257"/>
      <c r="P15" s="258"/>
      <c r="Q15" s="13" t="s">
        <v>193</v>
      </c>
      <c r="R15" s="12"/>
      <c r="S15" s="12"/>
      <c r="T15" s="12"/>
      <c r="U15" s="12"/>
      <c r="V15" s="12"/>
      <c r="W15" s="12"/>
      <c r="X15" s="12"/>
      <c r="Y15" s="12"/>
      <c r="Z15" s="12"/>
      <c r="AA15" s="17"/>
      <c r="AB15" s="17"/>
      <c r="AC15" s="17"/>
      <c r="AD15" s="17"/>
      <c r="AE15" s="17"/>
      <c r="AF15" s="17"/>
      <c r="AG15" s="17"/>
      <c r="AH15" s="17"/>
      <c r="AI15" s="17"/>
      <c r="AJ15" s="17"/>
      <c r="AK15" s="17"/>
      <c r="AL15" s="17"/>
      <c r="AM15" s="17"/>
      <c r="AN15" s="17"/>
      <c r="AO15" s="17"/>
      <c r="AP15" s="14"/>
    </row>
    <row r="16" spans="1:42" ht="18.75" customHeight="1" x14ac:dyDescent="0.15">
      <c r="A16" s="14"/>
      <c r="B16" s="16"/>
      <c r="C16" s="228"/>
      <c r="D16" s="229"/>
      <c r="E16" s="229"/>
      <c r="F16" s="229"/>
      <c r="G16" s="229"/>
      <c r="H16" s="230"/>
      <c r="I16" s="255" t="s">
        <v>145</v>
      </c>
      <c r="J16" s="255"/>
      <c r="K16" s="255"/>
      <c r="L16" s="255"/>
      <c r="M16" s="278"/>
      <c r="N16" s="279"/>
      <c r="O16" s="279"/>
      <c r="P16" s="279"/>
      <c r="Q16" s="280"/>
      <c r="R16" s="280"/>
      <c r="S16" s="280"/>
      <c r="T16" s="280"/>
      <c r="U16" s="280"/>
      <c r="V16" s="280"/>
      <c r="W16" s="280"/>
      <c r="X16" s="280"/>
      <c r="Y16" s="280"/>
      <c r="Z16" s="281"/>
      <c r="AA16" s="17"/>
      <c r="AB16" s="17"/>
      <c r="AC16" s="17"/>
      <c r="AD16" s="17"/>
      <c r="AE16" s="17"/>
      <c r="AF16" s="17"/>
      <c r="AG16" s="17"/>
      <c r="AH16" s="17"/>
      <c r="AI16" s="17"/>
      <c r="AJ16" s="17"/>
      <c r="AK16" s="17"/>
      <c r="AL16" s="17"/>
      <c r="AM16" s="17"/>
      <c r="AN16" s="17"/>
      <c r="AO16" s="17"/>
      <c r="AP16" s="14"/>
    </row>
    <row r="17" spans="1:42" ht="18.75" customHeight="1" x14ac:dyDescent="0.15">
      <c r="A17" s="14"/>
      <c r="B17" s="16"/>
      <c r="C17" s="228"/>
      <c r="D17" s="229"/>
      <c r="E17" s="229"/>
      <c r="F17" s="229"/>
      <c r="G17" s="229"/>
      <c r="H17" s="230"/>
      <c r="I17" s="255" t="s">
        <v>10</v>
      </c>
      <c r="J17" s="255"/>
      <c r="K17" s="255"/>
      <c r="L17" s="255"/>
      <c r="M17" s="282"/>
      <c r="N17" s="283"/>
      <c r="O17" s="283"/>
      <c r="P17" s="283"/>
      <c r="Q17" s="283"/>
      <c r="R17" s="283"/>
      <c r="S17" s="283"/>
      <c r="T17" s="283"/>
      <c r="U17" s="283"/>
      <c r="V17" s="283"/>
      <c r="W17" s="283"/>
      <c r="X17" s="283"/>
      <c r="Y17" s="283"/>
      <c r="Z17" s="284"/>
      <c r="AA17" s="17"/>
      <c r="AB17" s="17"/>
      <c r="AC17" s="17"/>
      <c r="AD17" s="17"/>
      <c r="AE17" s="17"/>
      <c r="AF17" s="17"/>
      <c r="AG17" s="17"/>
      <c r="AH17" s="17"/>
      <c r="AI17" s="17"/>
      <c r="AJ17" s="17"/>
      <c r="AK17" s="17"/>
      <c r="AL17" s="17"/>
      <c r="AM17" s="17"/>
      <c r="AN17" s="17"/>
      <c r="AO17" s="17"/>
      <c r="AP17" s="14"/>
    </row>
    <row r="18" spans="1:42" ht="18.75" customHeight="1" x14ac:dyDescent="0.15">
      <c r="A18" s="14"/>
      <c r="B18" s="16"/>
      <c r="C18" s="228"/>
      <c r="D18" s="229"/>
      <c r="E18" s="229"/>
      <c r="F18" s="229"/>
      <c r="G18" s="229"/>
      <c r="H18" s="230"/>
      <c r="I18" s="255" t="s">
        <v>19</v>
      </c>
      <c r="J18" s="255"/>
      <c r="K18" s="255"/>
      <c r="L18" s="255"/>
      <c r="M18" s="278"/>
      <c r="N18" s="279"/>
      <c r="O18" s="279"/>
      <c r="P18" s="279"/>
      <c r="Q18" s="279"/>
      <c r="R18" s="279"/>
      <c r="S18" s="279"/>
      <c r="T18" s="279"/>
      <c r="U18" s="279"/>
      <c r="V18" s="279"/>
      <c r="W18" s="279"/>
      <c r="X18" s="279"/>
      <c r="Y18" s="279"/>
      <c r="Z18" s="285"/>
      <c r="AA18" s="17"/>
      <c r="AB18" s="17"/>
      <c r="AC18" s="17"/>
      <c r="AD18" s="17"/>
      <c r="AE18" s="17"/>
      <c r="AF18" s="17"/>
      <c r="AG18" s="17"/>
      <c r="AH18" s="17"/>
      <c r="AI18" s="17"/>
      <c r="AJ18" s="17"/>
      <c r="AK18" s="17"/>
      <c r="AL18" s="17"/>
      <c r="AM18" s="17"/>
      <c r="AN18" s="17"/>
      <c r="AO18" s="17"/>
      <c r="AP18" s="14"/>
    </row>
    <row r="19" spans="1:42" ht="18.75" customHeight="1" thickBot="1" x14ac:dyDescent="0.2">
      <c r="A19" s="14"/>
      <c r="B19" s="16"/>
      <c r="C19" s="215"/>
      <c r="D19" s="216"/>
      <c r="E19" s="216"/>
      <c r="F19" s="216"/>
      <c r="G19" s="216"/>
      <c r="H19" s="217"/>
      <c r="I19" s="255" t="s">
        <v>12</v>
      </c>
      <c r="J19" s="255"/>
      <c r="K19" s="255"/>
      <c r="L19" s="255"/>
      <c r="M19" s="263"/>
      <c r="N19" s="264"/>
      <c r="O19" s="264"/>
      <c r="P19" s="264"/>
      <c r="Q19" s="264"/>
      <c r="R19" s="264"/>
      <c r="S19" s="264"/>
      <c r="T19" s="264"/>
      <c r="U19" s="264"/>
      <c r="V19" s="264"/>
      <c r="W19" s="264"/>
      <c r="X19" s="264"/>
      <c r="Y19" s="264"/>
      <c r="Z19" s="265"/>
      <c r="AA19" s="17"/>
      <c r="AB19" s="17"/>
      <c r="AC19" s="17"/>
      <c r="AD19" s="17"/>
      <c r="AE19" s="17"/>
      <c r="AF19" s="17"/>
      <c r="AG19" s="17"/>
      <c r="AH19" s="17"/>
      <c r="AI19" s="17"/>
      <c r="AJ19" s="17"/>
      <c r="AK19" s="17"/>
      <c r="AL19" s="17"/>
      <c r="AM19" s="17"/>
      <c r="AN19" s="17"/>
      <c r="AO19" s="17"/>
      <c r="AP19" s="14"/>
    </row>
    <row r="20" spans="1:42" ht="18.75" customHeight="1" thickBot="1" x14ac:dyDescent="0.2">
      <c r="A20" s="14"/>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4"/>
    </row>
    <row r="21" spans="1:42" ht="18.75" customHeight="1" x14ac:dyDescent="0.15">
      <c r="A21" s="14"/>
      <c r="B21" s="16"/>
      <c r="C21" s="225" t="s">
        <v>144</v>
      </c>
      <c r="D21" s="226"/>
      <c r="E21" s="226"/>
      <c r="F21" s="226"/>
      <c r="G21" s="226"/>
      <c r="H21" s="227"/>
      <c r="I21" s="202" t="s">
        <v>143</v>
      </c>
      <c r="J21" s="202"/>
      <c r="K21" s="202"/>
      <c r="L21" s="202"/>
      <c r="M21" s="274"/>
      <c r="N21" s="261"/>
      <c r="O21" s="261"/>
      <c r="P21" s="261"/>
      <c r="Q21" s="262"/>
      <c r="R21" s="26" t="s">
        <v>255</v>
      </c>
      <c r="S21" s="74"/>
      <c r="T21" s="18"/>
      <c r="U21" s="18"/>
      <c r="V21" s="18"/>
      <c r="W21" s="74"/>
      <c r="X21" s="18"/>
      <c r="Y21" s="18"/>
      <c r="Z21" s="74"/>
      <c r="AA21" s="18"/>
      <c r="AB21" s="18"/>
      <c r="AC21" s="17"/>
      <c r="AD21" s="17"/>
      <c r="AE21" s="17"/>
      <c r="AF21" s="17"/>
      <c r="AG21" s="17"/>
      <c r="AH21" s="17"/>
      <c r="AI21" s="17"/>
      <c r="AJ21" s="17"/>
      <c r="AK21" s="17"/>
      <c r="AL21" s="17"/>
      <c r="AM21" s="17"/>
      <c r="AN21" s="17"/>
      <c r="AO21" s="17"/>
      <c r="AP21" s="14"/>
    </row>
    <row r="22" spans="1:42" ht="18.75" customHeight="1" thickBot="1" x14ac:dyDescent="0.2">
      <c r="A22" s="14"/>
      <c r="B22" s="16"/>
      <c r="C22" s="215"/>
      <c r="D22" s="216"/>
      <c r="E22" s="216"/>
      <c r="F22" s="216"/>
      <c r="G22" s="216"/>
      <c r="H22" s="217"/>
      <c r="I22" s="202" t="s">
        <v>142</v>
      </c>
      <c r="J22" s="202"/>
      <c r="K22" s="202"/>
      <c r="L22" s="202"/>
      <c r="M22" s="275"/>
      <c r="N22" s="276"/>
      <c r="O22" s="276"/>
      <c r="P22" s="276"/>
      <c r="Q22" s="277"/>
      <c r="R22" s="26" t="s">
        <v>255</v>
      </c>
      <c r="S22" s="17"/>
      <c r="T22" s="17"/>
      <c r="U22" s="17"/>
      <c r="V22" s="17"/>
      <c r="W22" s="17"/>
      <c r="X22" s="17"/>
      <c r="Y22" s="17"/>
      <c r="Z22" s="17"/>
      <c r="AA22" s="17"/>
      <c r="AB22" s="18"/>
      <c r="AC22" s="17"/>
      <c r="AD22" s="17"/>
      <c r="AE22" s="17"/>
      <c r="AF22" s="17"/>
      <c r="AG22" s="17"/>
      <c r="AH22" s="17"/>
      <c r="AI22" s="17"/>
      <c r="AJ22" s="17"/>
      <c r="AK22" s="17"/>
      <c r="AL22" s="17"/>
      <c r="AM22" s="17"/>
      <c r="AN22" s="17"/>
      <c r="AO22" s="17"/>
      <c r="AP22" s="14"/>
    </row>
    <row r="23" spans="1:42" ht="18.75" customHeight="1" x14ac:dyDescent="0.15">
      <c r="A23" s="14"/>
      <c r="B23" s="25"/>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3"/>
    </row>
    <row r="24" spans="1:42" ht="18.75" customHeight="1" x14ac:dyDescent="0.15">
      <c r="A24" s="14"/>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4"/>
    </row>
    <row r="25" spans="1:42" ht="18.75" customHeight="1" x14ac:dyDescent="0.15">
      <c r="A25" s="14"/>
      <c r="B25" s="16"/>
      <c r="C25" s="73" t="s">
        <v>141</v>
      </c>
      <c r="D25" s="17" t="s">
        <v>140</v>
      </c>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4"/>
    </row>
    <row r="26" spans="1:42" ht="18.75" customHeight="1" thickBot="1" x14ac:dyDescent="0.2">
      <c r="A26" s="14"/>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4"/>
    </row>
    <row r="27" spans="1:42" ht="18.75" customHeight="1" thickBot="1" x14ac:dyDescent="0.2">
      <c r="A27" s="14"/>
      <c r="B27" s="16"/>
      <c r="C27" s="199" t="s">
        <v>33</v>
      </c>
      <c r="D27" s="200"/>
      <c r="E27" s="200"/>
      <c r="F27" s="200"/>
      <c r="G27" s="200"/>
      <c r="H27" s="201"/>
      <c r="I27" s="202" t="s">
        <v>137</v>
      </c>
      <c r="J27" s="202"/>
      <c r="K27" s="202"/>
      <c r="L27" s="202"/>
      <c r="M27" s="212"/>
      <c r="N27" s="213"/>
      <c r="O27" s="213"/>
      <c r="P27" s="214"/>
      <c r="Q27" s="15"/>
      <c r="R27" s="15"/>
      <c r="S27" s="18"/>
      <c r="T27" s="18"/>
      <c r="U27" s="18"/>
      <c r="V27" s="18"/>
      <c r="W27" s="18"/>
      <c r="X27" s="18"/>
      <c r="Y27" s="18"/>
      <c r="Z27" s="18"/>
      <c r="AA27" s="18"/>
      <c r="AB27" s="18"/>
      <c r="AC27" s="18"/>
      <c r="AD27" s="19"/>
      <c r="AE27" s="19"/>
      <c r="AF27" s="19"/>
      <c r="AG27" s="19"/>
      <c r="AH27" s="19"/>
      <c r="AI27" s="19"/>
      <c r="AJ27" s="19"/>
      <c r="AK27" s="19"/>
      <c r="AL27" s="19"/>
      <c r="AM27" s="19"/>
      <c r="AN27" s="19"/>
      <c r="AO27" s="15"/>
      <c r="AP27" s="14"/>
    </row>
    <row r="28" spans="1:42" ht="18.75" customHeight="1" thickBot="1" x14ac:dyDescent="0.2">
      <c r="A28" s="14"/>
      <c r="B28" s="16"/>
      <c r="C28" s="74"/>
      <c r="D28" s="74"/>
      <c r="E28" s="74"/>
      <c r="F28" s="74"/>
      <c r="G28" s="74"/>
      <c r="H28" s="74"/>
      <c r="I28" s="74"/>
      <c r="J28" s="74"/>
      <c r="K28" s="74"/>
      <c r="L28" s="74"/>
      <c r="M28" s="75"/>
      <c r="N28" s="75"/>
      <c r="O28" s="75"/>
      <c r="P28" s="75"/>
      <c r="Q28" s="15"/>
      <c r="R28" s="15"/>
      <c r="S28" s="18"/>
      <c r="T28" s="18"/>
      <c r="U28" s="18"/>
      <c r="V28" s="18"/>
      <c r="W28" s="18"/>
      <c r="X28" s="18"/>
      <c r="Y28" s="18"/>
      <c r="Z28" s="18"/>
      <c r="AA28" s="18"/>
      <c r="AB28" s="18"/>
      <c r="AC28" s="18"/>
      <c r="AD28" s="19"/>
      <c r="AE28" s="19"/>
      <c r="AF28" s="19"/>
      <c r="AG28" s="19"/>
      <c r="AH28" s="19"/>
      <c r="AI28" s="19"/>
      <c r="AJ28" s="19"/>
      <c r="AK28" s="19"/>
      <c r="AL28" s="19"/>
      <c r="AM28" s="19"/>
      <c r="AN28" s="19"/>
      <c r="AO28" s="15"/>
      <c r="AP28" s="14"/>
    </row>
    <row r="29" spans="1:42" ht="18.75" customHeight="1" thickBot="1" x14ac:dyDescent="0.2">
      <c r="A29" s="14"/>
      <c r="B29" s="16"/>
      <c r="C29" s="199" t="s">
        <v>194</v>
      </c>
      <c r="D29" s="200"/>
      <c r="E29" s="200"/>
      <c r="F29" s="200"/>
      <c r="G29" s="200"/>
      <c r="H29" s="201"/>
      <c r="I29" s="202" t="s">
        <v>195</v>
      </c>
      <c r="J29" s="202"/>
      <c r="K29" s="202"/>
      <c r="L29" s="202"/>
      <c r="M29" s="212"/>
      <c r="N29" s="213"/>
      <c r="O29" s="213"/>
      <c r="P29" s="213"/>
      <c r="Q29" s="214"/>
      <c r="R29" s="15" t="s">
        <v>196</v>
      </c>
      <c r="S29" s="18"/>
      <c r="T29" s="18"/>
      <c r="U29" s="18"/>
      <c r="V29" s="18"/>
      <c r="W29" s="18"/>
      <c r="X29" s="18"/>
      <c r="Y29" s="18"/>
      <c r="Z29" s="18"/>
      <c r="AA29" s="18"/>
      <c r="AB29" s="18"/>
      <c r="AC29" s="18"/>
      <c r="AD29" s="19"/>
      <c r="AE29" s="19"/>
      <c r="AF29" s="19"/>
      <c r="AG29" s="19"/>
      <c r="AH29" s="19"/>
      <c r="AI29" s="19"/>
      <c r="AJ29" s="19"/>
      <c r="AK29" s="19"/>
      <c r="AL29" s="19"/>
      <c r="AM29" s="19"/>
      <c r="AN29" s="19"/>
      <c r="AO29" s="15"/>
      <c r="AP29" s="14"/>
    </row>
    <row r="30" spans="1:42" ht="18.75" customHeight="1" thickBot="1" x14ac:dyDescent="0.2">
      <c r="A30" s="14"/>
      <c r="B30" s="16"/>
      <c r="C30" s="22"/>
      <c r="D30" s="22"/>
      <c r="E30" s="22"/>
      <c r="F30" s="22"/>
      <c r="G30" s="22"/>
      <c r="H30" s="22"/>
      <c r="I30" s="18"/>
      <c r="J30" s="18"/>
      <c r="K30" s="18"/>
      <c r="L30" s="18"/>
      <c r="M30" s="18"/>
      <c r="N30" s="15"/>
      <c r="O30" s="15"/>
      <c r="P30" s="15"/>
      <c r="Q30" s="15"/>
      <c r="R30" s="15"/>
      <c r="S30" s="21"/>
      <c r="T30" s="21"/>
      <c r="U30" s="21"/>
      <c r="V30" s="21"/>
      <c r="W30" s="21"/>
      <c r="X30" s="21"/>
      <c r="Y30" s="21"/>
      <c r="Z30" s="21"/>
      <c r="AA30" s="21"/>
      <c r="AB30" s="21"/>
      <c r="AC30" s="21"/>
      <c r="AD30" s="15"/>
      <c r="AE30" s="15"/>
      <c r="AF30" s="15"/>
      <c r="AG30" s="15"/>
      <c r="AH30" s="15"/>
      <c r="AI30" s="15"/>
      <c r="AJ30" s="15"/>
      <c r="AK30" s="15"/>
      <c r="AL30" s="15"/>
      <c r="AM30" s="15"/>
      <c r="AN30" s="15"/>
      <c r="AO30" s="15"/>
      <c r="AP30" s="14"/>
    </row>
    <row r="31" spans="1:42" ht="18.75" customHeight="1" x14ac:dyDescent="0.15">
      <c r="A31" s="14"/>
      <c r="B31" s="16"/>
      <c r="C31" s="225" t="s">
        <v>47</v>
      </c>
      <c r="D31" s="226"/>
      <c r="E31" s="226"/>
      <c r="F31" s="226"/>
      <c r="G31" s="226"/>
      <c r="H31" s="227"/>
      <c r="I31" s="272" t="s">
        <v>139</v>
      </c>
      <c r="J31" s="273"/>
      <c r="K31" s="273"/>
      <c r="L31" s="260"/>
      <c r="M31" s="262"/>
      <c r="N31" s="68" t="s">
        <v>198</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4"/>
    </row>
    <row r="32" spans="1:42" ht="18.75" customHeight="1" thickBot="1" x14ac:dyDescent="0.2">
      <c r="A32" s="14"/>
      <c r="B32" s="16"/>
      <c r="C32" s="215"/>
      <c r="D32" s="216"/>
      <c r="E32" s="216"/>
      <c r="F32" s="216"/>
      <c r="G32" s="216"/>
      <c r="H32" s="217"/>
      <c r="I32" s="272" t="s">
        <v>138</v>
      </c>
      <c r="J32" s="273"/>
      <c r="K32" s="273"/>
      <c r="L32" s="263"/>
      <c r="M32" s="265"/>
      <c r="N32" s="68" t="s">
        <v>199</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4"/>
    </row>
    <row r="33" spans="1:42" ht="18.75" customHeight="1" thickBot="1" x14ac:dyDescent="0.2">
      <c r="A33" s="14"/>
      <c r="B33" s="16"/>
      <c r="C33" s="17"/>
      <c r="D33" s="17"/>
      <c r="E33" s="17"/>
      <c r="F33" s="17"/>
      <c r="G33" s="17"/>
      <c r="H33" s="17"/>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4"/>
    </row>
    <row r="34" spans="1:42" ht="18.75" customHeight="1" thickBot="1" x14ac:dyDescent="0.2">
      <c r="A34" s="14"/>
      <c r="B34" s="16"/>
      <c r="C34" s="266" t="s">
        <v>48</v>
      </c>
      <c r="D34" s="267"/>
      <c r="E34" s="267"/>
      <c r="F34" s="267"/>
      <c r="G34" s="267"/>
      <c r="H34" s="268"/>
      <c r="I34" s="202" t="s">
        <v>137</v>
      </c>
      <c r="J34" s="202"/>
      <c r="K34" s="202"/>
      <c r="L34" s="202"/>
      <c r="M34" s="212"/>
      <c r="N34" s="213"/>
      <c r="O34" s="213"/>
      <c r="P34" s="214"/>
      <c r="Q34" s="15"/>
      <c r="R34" s="15"/>
      <c r="S34" s="218" t="str">
        <f>IF(M34="既存建物","増築の有無を選択","")</f>
        <v/>
      </c>
      <c r="T34" s="218"/>
      <c r="U34" s="218"/>
      <c r="V34" s="218"/>
      <c r="W34" s="218"/>
      <c r="X34" s="218"/>
      <c r="Y34" s="219"/>
      <c r="Z34" s="221"/>
      <c r="AA34" s="15"/>
      <c r="AB34" s="15"/>
      <c r="AC34" s="15"/>
      <c r="AD34" s="15"/>
      <c r="AE34" s="15"/>
      <c r="AF34" s="15"/>
      <c r="AG34" s="15"/>
      <c r="AH34" s="15"/>
      <c r="AI34" s="15"/>
      <c r="AJ34" s="15"/>
      <c r="AK34" s="15"/>
      <c r="AL34" s="15"/>
      <c r="AM34" s="15"/>
      <c r="AN34" s="15"/>
      <c r="AO34" s="15"/>
      <c r="AP34" s="14"/>
    </row>
    <row r="35" spans="1:42" ht="18.75" customHeight="1" thickBot="1" x14ac:dyDescent="0.2">
      <c r="A35" s="14"/>
      <c r="B35" s="16"/>
      <c r="C35" s="17"/>
      <c r="D35" s="17"/>
      <c r="E35" s="17"/>
      <c r="F35" s="17"/>
      <c r="G35" s="17"/>
      <c r="H35" s="17"/>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4"/>
    </row>
    <row r="36" spans="1:42" ht="18.75" customHeight="1" thickBot="1" x14ac:dyDescent="0.2">
      <c r="A36" s="14"/>
      <c r="B36" s="16"/>
      <c r="C36" s="199" t="s">
        <v>49</v>
      </c>
      <c r="D36" s="200"/>
      <c r="E36" s="200"/>
      <c r="F36" s="200"/>
      <c r="G36" s="200"/>
      <c r="H36" s="201"/>
      <c r="I36" s="223" t="s">
        <v>204</v>
      </c>
      <c r="J36" s="202"/>
      <c r="K36" s="202"/>
      <c r="L36" s="202"/>
      <c r="M36" s="212"/>
      <c r="N36" s="213"/>
      <c r="O36" s="213"/>
      <c r="P36" s="213"/>
      <c r="Q36" s="213"/>
      <c r="R36" s="213"/>
      <c r="S36" s="214"/>
      <c r="T36" s="40"/>
      <c r="U36" s="40"/>
      <c r="V36" s="18"/>
      <c r="W36" s="18"/>
      <c r="X36" s="15"/>
      <c r="Y36" s="15"/>
      <c r="Z36" s="15"/>
      <c r="AA36" s="15"/>
      <c r="AB36" s="15"/>
      <c r="AC36" s="15"/>
      <c r="AD36" s="15"/>
      <c r="AE36" s="15"/>
      <c r="AF36" s="15"/>
      <c r="AG36" s="15"/>
      <c r="AH36" s="15"/>
      <c r="AI36" s="15"/>
      <c r="AJ36" s="15"/>
      <c r="AK36" s="15"/>
      <c r="AL36" s="17"/>
      <c r="AP36" s="14"/>
    </row>
    <row r="37" spans="1:42" ht="18.75" customHeight="1" thickBot="1" x14ac:dyDescent="0.2">
      <c r="A37" s="14"/>
      <c r="B37" s="16"/>
      <c r="C37" s="17"/>
      <c r="D37" s="17"/>
      <c r="E37" s="17"/>
      <c r="F37" s="17"/>
      <c r="G37" s="17"/>
      <c r="H37" s="17"/>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4"/>
    </row>
    <row r="38" spans="1:42" ht="18.75" customHeight="1" thickBot="1" x14ac:dyDescent="0.2">
      <c r="A38" s="14"/>
      <c r="B38" s="16"/>
      <c r="C38" s="266" t="s">
        <v>35</v>
      </c>
      <c r="D38" s="267"/>
      <c r="E38" s="267"/>
      <c r="F38" s="267"/>
      <c r="G38" s="267"/>
      <c r="H38" s="268"/>
      <c r="I38" s="223" t="s">
        <v>136</v>
      </c>
      <c r="J38" s="202"/>
      <c r="K38" s="202"/>
      <c r="L38" s="202"/>
      <c r="M38" s="212"/>
      <c r="N38" s="213"/>
      <c r="O38" s="213"/>
      <c r="P38" s="213"/>
      <c r="Q38" s="213"/>
      <c r="R38" s="213"/>
      <c r="S38" s="214"/>
      <c r="T38" s="40"/>
      <c r="U38" s="40"/>
      <c r="V38" s="15"/>
      <c r="W38" s="15"/>
      <c r="X38" s="18"/>
      <c r="Y38" s="18"/>
      <c r="Z38" s="18"/>
      <c r="AA38" s="18"/>
      <c r="AB38" s="18"/>
      <c r="AC38" s="18"/>
      <c r="AD38" s="40"/>
      <c r="AE38" s="40"/>
      <c r="AF38" s="18"/>
      <c r="AG38" s="18"/>
      <c r="AH38" s="40"/>
      <c r="AI38" s="40"/>
      <c r="AJ38" s="74"/>
      <c r="AK38" s="15"/>
      <c r="AL38" s="15"/>
      <c r="AM38" s="15"/>
      <c r="AN38" s="15"/>
      <c r="AO38" s="15"/>
      <c r="AP38" s="14"/>
    </row>
    <row r="39" spans="1:42" ht="18.75" customHeight="1" thickBot="1" x14ac:dyDescent="0.2">
      <c r="A39" s="14"/>
      <c r="B39" s="16"/>
      <c r="C39" s="17"/>
      <c r="D39" s="17"/>
      <c r="E39" s="17"/>
      <c r="F39" s="17"/>
      <c r="G39" s="17"/>
      <c r="H39" s="17"/>
      <c r="I39" s="15"/>
      <c r="J39" s="15"/>
      <c r="K39" s="15"/>
      <c r="L39" s="15"/>
      <c r="M39" s="15"/>
      <c r="N39" s="15"/>
      <c r="O39" s="20"/>
      <c r="P39" s="20"/>
      <c r="Q39" s="20"/>
      <c r="R39" s="20"/>
      <c r="S39" s="20"/>
      <c r="T39" s="15"/>
      <c r="U39" s="15"/>
      <c r="V39" s="15"/>
      <c r="W39" s="15"/>
      <c r="X39" s="15"/>
      <c r="Y39" s="15"/>
      <c r="Z39" s="15"/>
      <c r="AA39" s="15"/>
      <c r="AB39" s="15"/>
      <c r="AC39" s="15"/>
      <c r="AD39" s="15"/>
      <c r="AE39" s="15"/>
      <c r="AF39" s="15"/>
      <c r="AG39" s="15"/>
      <c r="AH39" s="15"/>
      <c r="AI39" s="15"/>
      <c r="AJ39" s="15"/>
      <c r="AK39" s="15"/>
      <c r="AL39" s="15"/>
      <c r="AM39" s="15"/>
      <c r="AN39" s="15"/>
      <c r="AO39" s="15"/>
      <c r="AP39" s="14"/>
    </row>
    <row r="40" spans="1:42" ht="18.75" customHeight="1" x14ac:dyDescent="0.15">
      <c r="A40" s="14"/>
      <c r="B40" s="16"/>
      <c r="C40" s="231" t="s">
        <v>36</v>
      </c>
      <c r="D40" s="232"/>
      <c r="E40" s="232"/>
      <c r="F40" s="232"/>
      <c r="G40" s="232"/>
      <c r="H40" s="233"/>
      <c r="I40" s="223" t="s">
        <v>214</v>
      </c>
      <c r="J40" s="202"/>
      <c r="K40" s="202"/>
      <c r="L40" s="240"/>
      <c r="M40" s="241"/>
      <c r="N40" s="18" t="s">
        <v>216</v>
      </c>
      <c r="O40" s="240"/>
      <c r="P40" s="241"/>
      <c r="Q40" s="40" t="s">
        <v>254</v>
      </c>
      <c r="R40" s="40"/>
      <c r="S40" s="224" t="str">
        <f>IF(L40&gt;0,"→　そのうち、4・5階部の戸数　→","")</f>
        <v/>
      </c>
      <c r="T40" s="224"/>
      <c r="U40" s="224"/>
      <c r="V40" s="224"/>
      <c r="W40" s="224"/>
      <c r="X40" s="224"/>
      <c r="Y40" s="224"/>
      <c r="Z40" s="224"/>
      <c r="AA40" s="224"/>
      <c r="AB40" s="202" t="str">
        <f>IF(L40&gt;0,"住宅","")</f>
        <v/>
      </c>
      <c r="AC40" s="202"/>
      <c r="AD40" s="202"/>
      <c r="AE40" s="203"/>
      <c r="AF40" s="205"/>
      <c r="AG40" s="18" t="str">
        <f>IF(L40&gt;0,"戸","")</f>
        <v/>
      </c>
      <c r="AH40" s="203"/>
      <c r="AI40" s="205"/>
      <c r="AJ40" s="40" t="str">
        <f>IF(L40&gt;0,"mm","")</f>
        <v/>
      </c>
      <c r="AK40" s="15"/>
      <c r="AL40" s="15"/>
      <c r="AM40" s="15"/>
      <c r="AN40" s="15"/>
      <c r="AO40" s="15"/>
      <c r="AP40" s="14"/>
    </row>
    <row r="41" spans="1:42" ht="18.75" customHeight="1" x14ac:dyDescent="0.15">
      <c r="A41" s="14"/>
      <c r="B41" s="16"/>
      <c r="C41" s="234"/>
      <c r="D41" s="235"/>
      <c r="E41" s="235"/>
      <c r="F41" s="235"/>
      <c r="G41" s="235"/>
      <c r="H41" s="236"/>
      <c r="I41" s="223" t="s">
        <v>215</v>
      </c>
      <c r="J41" s="202"/>
      <c r="K41" s="202"/>
      <c r="L41" s="242"/>
      <c r="M41" s="243"/>
      <c r="N41" s="18" t="s">
        <v>216</v>
      </c>
      <c r="O41" s="242"/>
      <c r="P41" s="243"/>
      <c r="Q41" s="40" t="s">
        <v>254</v>
      </c>
      <c r="R41" s="40"/>
      <c r="S41" s="224" t="str">
        <f>IF(L41&gt;0,"→　そのうち、4・5階部の戸数　→","")</f>
        <v/>
      </c>
      <c r="T41" s="224"/>
      <c r="U41" s="224"/>
      <c r="V41" s="224"/>
      <c r="W41" s="224"/>
      <c r="X41" s="224"/>
      <c r="Y41" s="224"/>
      <c r="Z41" s="224"/>
      <c r="AA41" s="224"/>
      <c r="AB41" s="202" t="str">
        <f>IF(L41&gt;0,"店舗","")</f>
        <v/>
      </c>
      <c r="AC41" s="202"/>
      <c r="AD41" s="202"/>
      <c r="AE41" s="206"/>
      <c r="AF41" s="208"/>
      <c r="AG41" s="18" t="str">
        <f>IF(L41&gt;0,"戸","")</f>
        <v/>
      </c>
      <c r="AH41" s="206"/>
      <c r="AI41" s="208"/>
      <c r="AJ41" s="40" t="str">
        <f t="shared" ref="AJ41:AJ43" si="0">IF(L41&gt;0,"mm","")</f>
        <v/>
      </c>
      <c r="AK41" s="15"/>
      <c r="AL41" s="15"/>
      <c r="AM41" s="15"/>
      <c r="AN41" s="15"/>
      <c r="AO41" s="15"/>
      <c r="AP41" s="14"/>
    </row>
    <row r="42" spans="1:42" ht="18.75" customHeight="1" x14ac:dyDescent="0.15">
      <c r="A42" s="14"/>
      <c r="B42" s="16"/>
      <c r="C42" s="234"/>
      <c r="D42" s="235"/>
      <c r="E42" s="235"/>
      <c r="F42" s="235"/>
      <c r="G42" s="235"/>
      <c r="H42" s="236"/>
      <c r="I42" s="223" t="s">
        <v>208</v>
      </c>
      <c r="J42" s="202"/>
      <c r="K42" s="202"/>
      <c r="L42" s="244"/>
      <c r="M42" s="245"/>
      <c r="N42" s="18" t="s">
        <v>216</v>
      </c>
      <c r="O42" s="244"/>
      <c r="P42" s="245"/>
      <c r="Q42" s="15" t="s">
        <v>254</v>
      </c>
      <c r="R42" s="15"/>
      <c r="S42" s="224" t="str">
        <f>IF(L42&gt;0,"→　そのうち、4・5階部の戸数　→","")</f>
        <v/>
      </c>
      <c r="T42" s="224"/>
      <c r="U42" s="224"/>
      <c r="V42" s="224"/>
      <c r="W42" s="224"/>
      <c r="X42" s="224"/>
      <c r="Y42" s="224"/>
      <c r="Z42" s="224"/>
      <c r="AA42" s="224"/>
      <c r="AB42" s="202" t="str">
        <f>IF(L42&gt;0,"事務所","")</f>
        <v/>
      </c>
      <c r="AC42" s="202"/>
      <c r="AD42" s="202"/>
      <c r="AE42" s="206"/>
      <c r="AF42" s="208"/>
      <c r="AG42" s="18" t="str">
        <f>IF(L42&gt;0,"戸","")</f>
        <v/>
      </c>
      <c r="AH42" s="206"/>
      <c r="AI42" s="208"/>
      <c r="AJ42" s="40" t="str">
        <f t="shared" si="0"/>
        <v/>
      </c>
      <c r="AK42" s="15"/>
      <c r="AL42" s="15"/>
      <c r="AM42" s="15"/>
      <c r="AN42" s="15"/>
      <c r="AO42" s="15"/>
      <c r="AP42" s="14"/>
    </row>
    <row r="43" spans="1:42" ht="18.75" customHeight="1" thickBot="1" x14ac:dyDescent="0.2">
      <c r="A43" s="14"/>
      <c r="B43" s="16"/>
      <c r="C43" s="234"/>
      <c r="D43" s="235"/>
      <c r="E43" s="235"/>
      <c r="F43" s="235"/>
      <c r="G43" s="235"/>
      <c r="H43" s="236"/>
      <c r="I43" s="223" t="s">
        <v>211</v>
      </c>
      <c r="J43" s="202"/>
      <c r="K43" s="202"/>
      <c r="L43" s="270"/>
      <c r="M43" s="271"/>
      <c r="N43" s="18" t="s">
        <v>216</v>
      </c>
      <c r="O43" s="270"/>
      <c r="P43" s="271"/>
      <c r="Q43" s="15" t="s">
        <v>254</v>
      </c>
      <c r="R43" s="15"/>
      <c r="S43" s="224" t="str">
        <f>IF(L43&gt;0,"→　そのうち、4・5階部の戸数　→","")</f>
        <v/>
      </c>
      <c r="T43" s="224"/>
      <c r="U43" s="224"/>
      <c r="V43" s="224"/>
      <c r="W43" s="224"/>
      <c r="X43" s="224"/>
      <c r="Y43" s="224"/>
      <c r="Z43" s="224"/>
      <c r="AA43" s="224"/>
      <c r="AB43" s="202" t="str">
        <f>IF(L43&gt;0,"その他","")</f>
        <v/>
      </c>
      <c r="AC43" s="202"/>
      <c r="AD43" s="202"/>
      <c r="AE43" s="209"/>
      <c r="AF43" s="211"/>
      <c r="AG43" s="18" t="str">
        <f>IF(L43&gt;0,"戸","")</f>
        <v/>
      </c>
      <c r="AH43" s="209"/>
      <c r="AI43" s="211"/>
      <c r="AJ43" s="40" t="str">
        <f t="shared" si="0"/>
        <v/>
      </c>
      <c r="AK43" s="15"/>
      <c r="AL43" s="15"/>
      <c r="AM43" s="15"/>
      <c r="AN43" s="15"/>
      <c r="AO43" s="15"/>
      <c r="AP43" s="14"/>
    </row>
    <row r="44" spans="1:42" ht="18.75" customHeight="1" x14ac:dyDescent="0.15">
      <c r="A44" s="14"/>
      <c r="B44" s="16"/>
      <c r="C44" s="237"/>
      <c r="D44" s="238"/>
      <c r="E44" s="238"/>
      <c r="F44" s="238"/>
      <c r="G44" s="238"/>
      <c r="H44" s="239"/>
      <c r="I44" s="223" t="s">
        <v>218</v>
      </c>
      <c r="J44" s="202"/>
      <c r="K44" s="202"/>
      <c r="L44" s="269">
        <f>SUM(L40:M43)</f>
        <v>0</v>
      </c>
      <c r="M44" s="269"/>
      <c r="N44" s="18" t="s">
        <v>216</v>
      </c>
      <c r="O44" s="222" t="s">
        <v>217</v>
      </c>
      <c r="P44" s="222"/>
      <c r="Q44" s="222"/>
      <c r="R44" s="222"/>
      <c r="S44" s="15"/>
      <c r="T44" s="15"/>
      <c r="U44" s="15"/>
      <c r="V44" s="15"/>
      <c r="W44" s="15"/>
      <c r="X44" s="15"/>
      <c r="Y44" s="15"/>
      <c r="Z44" s="15"/>
      <c r="AA44" s="15"/>
      <c r="AB44" s="18"/>
      <c r="AC44" s="18"/>
      <c r="AD44" s="18"/>
      <c r="AE44" s="18"/>
      <c r="AF44" s="18"/>
      <c r="AG44" s="18"/>
      <c r="AH44" s="40"/>
      <c r="AI44" s="15"/>
      <c r="AJ44" s="15"/>
      <c r="AK44" s="15"/>
      <c r="AL44" s="15"/>
      <c r="AM44" s="15"/>
      <c r="AN44" s="15"/>
      <c r="AO44" s="15"/>
      <c r="AP44" s="14"/>
    </row>
    <row r="45" spans="1:42" ht="18.75" customHeight="1" thickBot="1" x14ac:dyDescent="0.2">
      <c r="A45" s="14"/>
      <c r="B45" s="16"/>
      <c r="C45" s="17"/>
      <c r="D45" s="17"/>
      <c r="E45" s="17"/>
      <c r="F45" s="17"/>
      <c r="G45" s="17"/>
      <c r="H45" s="17"/>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4"/>
    </row>
    <row r="46" spans="1:42" ht="18.75" customHeight="1" thickBot="1" x14ac:dyDescent="0.2">
      <c r="A46" s="14"/>
      <c r="B46" s="16"/>
      <c r="C46" s="199" t="s">
        <v>219</v>
      </c>
      <c r="D46" s="200"/>
      <c r="E46" s="200"/>
      <c r="F46" s="200"/>
      <c r="G46" s="200"/>
      <c r="H46" s="201"/>
      <c r="I46" s="223" t="s">
        <v>220</v>
      </c>
      <c r="J46" s="202"/>
      <c r="K46" s="202"/>
      <c r="L46" s="202"/>
      <c r="M46" s="202"/>
      <c r="N46" s="202"/>
      <c r="O46" s="202"/>
      <c r="P46" s="202"/>
      <c r="Q46" s="196"/>
      <c r="R46" s="197"/>
      <c r="S46" s="198"/>
      <c r="T46" s="15" t="s">
        <v>221</v>
      </c>
      <c r="U46" s="15"/>
      <c r="V46" s="15"/>
      <c r="W46" s="15"/>
      <c r="X46" s="15"/>
      <c r="Y46" s="15"/>
      <c r="Z46" s="15"/>
      <c r="AA46" s="15"/>
      <c r="AB46" s="15"/>
      <c r="AC46" s="15"/>
      <c r="AD46" s="15"/>
      <c r="AE46" s="15"/>
      <c r="AF46" s="15"/>
      <c r="AG46" s="15"/>
      <c r="AH46" s="15"/>
      <c r="AI46" s="15"/>
      <c r="AJ46" s="15"/>
      <c r="AK46" s="15"/>
      <c r="AL46" s="15"/>
      <c r="AM46" s="15"/>
      <c r="AN46" s="15"/>
      <c r="AO46" s="15"/>
      <c r="AP46" s="14"/>
    </row>
    <row r="47" spans="1:42" ht="18.75" customHeight="1" thickBot="1" x14ac:dyDescent="0.2">
      <c r="A47" s="14"/>
      <c r="B47" s="16"/>
      <c r="C47" s="17"/>
      <c r="D47" s="17"/>
      <c r="E47" s="17"/>
      <c r="F47" s="17"/>
      <c r="G47" s="17"/>
      <c r="H47" s="17"/>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4"/>
    </row>
    <row r="48" spans="1:42" ht="18.75" customHeight="1" x14ac:dyDescent="0.15">
      <c r="A48" s="14"/>
      <c r="B48" s="16"/>
      <c r="C48" s="225" t="s">
        <v>37</v>
      </c>
      <c r="D48" s="226"/>
      <c r="E48" s="226"/>
      <c r="F48" s="226"/>
      <c r="G48" s="226"/>
      <c r="H48" s="227"/>
      <c r="I48" s="17"/>
      <c r="J48" s="260"/>
      <c r="K48" s="261"/>
      <c r="L48" s="261"/>
      <c r="M48" s="262"/>
      <c r="N48" s="17" t="s">
        <v>134</v>
      </c>
      <c r="O48" s="17"/>
      <c r="P48" s="18"/>
      <c r="Q48" s="15"/>
      <c r="R48" s="18"/>
      <c r="S48" s="18"/>
      <c r="T48" s="74"/>
      <c r="U48" s="15"/>
      <c r="V48" s="18"/>
      <c r="W48" s="18"/>
      <c r="X48" s="18"/>
      <c r="Y48" s="18"/>
      <c r="Z48" s="18"/>
      <c r="AA48" s="18"/>
      <c r="AB48" s="18"/>
      <c r="AC48" s="18"/>
      <c r="AD48" s="18"/>
      <c r="AE48" s="15"/>
      <c r="AF48" s="18"/>
      <c r="AG48" s="18"/>
      <c r="AH48" s="74"/>
      <c r="AI48" s="15"/>
      <c r="AJ48" s="15"/>
      <c r="AK48" s="15"/>
      <c r="AL48" s="15"/>
      <c r="AM48" s="15"/>
      <c r="AN48" s="15"/>
      <c r="AO48" s="15"/>
      <c r="AP48" s="14"/>
    </row>
    <row r="49" spans="1:42" ht="18.75" customHeight="1" thickBot="1" x14ac:dyDescent="0.2">
      <c r="A49" s="14"/>
      <c r="B49" s="16"/>
      <c r="C49" s="215"/>
      <c r="D49" s="216"/>
      <c r="E49" s="216"/>
      <c r="F49" s="216"/>
      <c r="G49" s="216"/>
      <c r="H49" s="217"/>
      <c r="I49" s="17"/>
      <c r="J49" s="263"/>
      <c r="K49" s="264"/>
      <c r="L49" s="264"/>
      <c r="M49" s="265"/>
      <c r="N49" s="17" t="s">
        <v>133</v>
      </c>
      <c r="O49" s="17"/>
      <c r="P49" s="18"/>
      <c r="Q49" s="15"/>
      <c r="R49" s="18"/>
      <c r="S49" s="18"/>
      <c r="T49" s="74"/>
      <c r="U49" s="15"/>
      <c r="V49" s="18"/>
      <c r="W49" s="18"/>
      <c r="X49" s="18"/>
      <c r="Y49" s="18"/>
      <c r="Z49" s="18"/>
      <c r="AA49" s="18"/>
      <c r="AB49" s="18"/>
      <c r="AC49" s="18"/>
      <c r="AD49" s="18"/>
      <c r="AE49" s="15"/>
      <c r="AF49" s="18"/>
      <c r="AG49" s="18"/>
      <c r="AH49" s="74"/>
      <c r="AI49" s="15"/>
      <c r="AJ49" s="15"/>
      <c r="AK49" s="15"/>
      <c r="AL49" s="15"/>
      <c r="AM49" s="15"/>
      <c r="AN49" s="15"/>
      <c r="AO49" s="15"/>
      <c r="AP49" s="14"/>
    </row>
    <row r="50" spans="1:42" ht="18.75" customHeight="1" thickBot="1" x14ac:dyDescent="0.2">
      <c r="A50" s="14"/>
      <c r="B50" s="16"/>
      <c r="C50" s="17"/>
      <c r="D50" s="17"/>
      <c r="E50" s="17"/>
      <c r="F50" s="17"/>
      <c r="G50" s="17"/>
      <c r="H50" s="17"/>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4"/>
    </row>
    <row r="51" spans="1:42" ht="18.75" customHeight="1" thickBot="1" x14ac:dyDescent="0.2">
      <c r="A51" s="14"/>
      <c r="B51" s="16"/>
      <c r="C51" s="225" t="s">
        <v>223</v>
      </c>
      <c r="D51" s="226"/>
      <c r="E51" s="226"/>
      <c r="F51" s="226"/>
      <c r="G51" s="226"/>
      <c r="H51" s="227"/>
      <c r="I51" s="202" t="s">
        <v>226</v>
      </c>
      <c r="J51" s="202"/>
      <c r="K51" s="202"/>
      <c r="L51" s="202"/>
      <c r="M51" s="196"/>
      <c r="N51" s="197"/>
      <c r="O51" s="197"/>
      <c r="P51" s="198"/>
      <c r="Q51" s="15"/>
      <c r="R51" s="202" t="str">
        <f>IF(M51="有","水圧の必要な器具を選択","")</f>
        <v/>
      </c>
      <c r="S51" s="202"/>
      <c r="T51" s="202"/>
      <c r="U51" s="202"/>
      <c r="V51" s="202"/>
      <c r="W51" s="202"/>
      <c r="X51" s="202"/>
      <c r="Y51" s="202"/>
      <c r="Z51" s="203"/>
      <c r="AA51" s="204"/>
      <c r="AB51" s="204"/>
      <c r="AC51" s="204"/>
      <c r="AD51" s="204"/>
      <c r="AE51" s="205"/>
      <c r="AF51" s="15"/>
      <c r="AH51" s="218" t="str">
        <f>IF(Z51="その他","↓器具名を入力↓","")</f>
        <v/>
      </c>
      <c r="AI51" s="218"/>
      <c r="AJ51" s="218"/>
      <c r="AK51" s="218"/>
      <c r="AL51" s="218"/>
      <c r="AM51" s="218"/>
      <c r="AN51" s="218"/>
      <c r="AO51" s="15"/>
      <c r="AP51" s="14"/>
    </row>
    <row r="52" spans="1:42" ht="18.75" customHeight="1" thickBot="1" x14ac:dyDescent="0.2">
      <c r="A52" s="14"/>
      <c r="B52" s="16"/>
      <c r="C52" s="228" t="s">
        <v>224</v>
      </c>
      <c r="D52" s="229"/>
      <c r="E52" s="229"/>
      <c r="F52" s="229"/>
      <c r="G52" s="229"/>
      <c r="H52" s="230"/>
      <c r="I52" s="15"/>
      <c r="J52" s="15"/>
      <c r="K52" s="15"/>
      <c r="L52" s="15"/>
      <c r="M52" s="15"/>
      <c r="N52" s="15"/>
      <c r="O52" s="15"/>
      <c r="P52" s="15"/>
      <c r="Q52" s="15"/>
      <c r="R52" s="202" t="str">
        <f>IF(M51="有","作動水圧","")</f>
        <v/>
      </c>
      <c r="S52" s="202"/>
      <c r="T52" s="202"/>
      <c r="U52" s="202"/>
      <c r="V52" s="202"/>
      <c r="W52" s="202"/>
      <c r="X52" s="202"/>
      <c r="Y52" s="202"/>
      <c r="Z52" s="206"/>
      <c r="AA52" s="207"/>
      <c r="AB52" s="207"/>
      <c r="AC52" s="207"/>
      <c r="AD52" s="207"/>
      <c r="AE52" s="208"/>
      <c r="AF52" s="15" t="str">
        <f>IF(M51="有","MPa","")</f>
        <v/>
      </c>
      <c r="AG52" s="15"/>
      <c r="AH52" s="219"/>
      <c r="AI52" s="220"/>
      <c r="AJ52" s="220"/>
      <c r="AK52" s="220"/>
      <c r="AL52" s="220"/>
      <c r="AM52" s="220"/>
      <c r="AN52" s="221"/>
      <c r="AO52" s="15"/>
      <c r="AP52" s="14"/>
    </row>
    <row r="53" spans="1:42" ht="18.75" customHeight="1" thickBot="1" x14ac:dyDescent="0.2">
      <c r="A53" s="14"/>
      <c r="B53" s="16"/>
      <c r="C53" s="215" t="s">
        <v>225</v>
      </c>
      <c r="D53" s="216"/>
      <c r="E53" s="216"/>
      <c r="F53" s="216"/>
      <c r="G53" s="216"/>
      <c r="H53" s="217"/>
      <c r="I53" s="15"/>
      <c r="J53" s="15"/>
      <c r="K53" s="15"/>
      <c r="L53" s="15"/>
      <c r="M53" s="15"/>
      <c r="N53" s="15"/>
      <c r="O53" s="15"/>
      <c r="P53" s="15"/>
      <c r="Q53" s="15"/>
      <c r="R53" s="202" t="str">
        <f>IF(Z51="省スペース型トイレ","種類を選択","")</f>
        <v/>
      </c>
      <c r="S53" s="202"/>
      <c r="T53" s="202"/>
      <c r="U53" s="202"/>
      <c r="V53" s="202"/>
      <c r="W53" s="202"/>
      <c r="X53" s="202"/>
      <c r="Y53" s="202"/>
      <c r="Z53" s="209"/>
      <c r="AA53" s="210"/>
      <c r="AB53" s="210"/>
      <c r="AC53" s="210"/>
      <c r="AD53" s="210"/>
      <c r="AE53" s="211"/>
      <c r="AF53" s="15"/>
      <c r="AG53" s="15"/>
      <c r="AH53" s="15"/>
      <c r="AI53" s="15"/>
      <c r="AJ53" s="15"/>
      <c r="AK53" s="15"/>
      <c r="AL53" s="15"/>
      <c r="AM53" s="15"/>
      <c r="AN53" s="15"/>
      <c r="AO53" s="15"/>
      <c r="AP53" s="14"/>
    </row>
    <row r="54" spans="1:42" ht="18.75" customHeight="1" thickBot="1" x14ac:dyDescent="0.2">
      <c r="A54" s="14"/>
      <c r="B54" s="16"/>
      <c r="C54" s="17"/>
      <c r="D54" s="17"/>
      <c r="E54" s="17"/>
      <c r="F54" s="17"/>
      <c r="G54" s="17"/>
      <c r="H54" s="17"/>
      <c r="I54" s="15"/>
      <c r="J54" s="15"/>
      <c r="K54" s="15"/>
      <c r="L54" s="15"/>
      <c r="M54" s="15"/>
      <c r="N54" s="15"/>
      <c r="O54" s="15"/>
      <c r="P54" s="15"/>
      <c r="Q54" s="15"/>
      <c r="R54" s="18"/>
      <c r="S54" s="18"/>
      <c r="T54" s="18"/>
      <c r="U54" s="18"/>
      <c r="V54" s="18"/>
      <c r="W54" s="18"/>
      <c r="X54" s="18"/>
      <c r="Y54" s="18"/>
      <c r="Z54" s="15"/>
      <c r="AA54" s="15"/>
      <c r="AB54" s="15"/>
      <c r="AC54" s="15"/>
      <c r="AD54" s="15"/>
      <c r="AE54" s="15"/>
      <c r="AF54" s="15"/>
      <c r="AG54" s="15"/>
      <c r="AH54" s="15"/>
      <c r="AI54" s="15"/>
      <c r="AJ54" s="15"/>
      <c r="AK54" s="15"/>
      <c r="AL54" s="15"/>
      <c r="AM54" s="15"/>
      <c r="AN54" s="15"/>
      <c r="AO54" s="15"/>
      <c r="AP54" s="14"/>
    </row>
    <row r="55" spans="1:42" ht="18.75" customHeight="1" thickBot="1" x14ac:dyDescent="0.2">
      <c r="A55" s="14"/>
      <c r="B55" s="16"/>
      <c r="C55" s="199" t="s">
        <v>132</v>
      </c>
      <c r="D55" s="200"/>
      <c r="E55" s="200"/>
      <c r="F55" s="200"/>
      <c r="G55" s="200"/>
      <c r="H55" s="201"/>
      <c r="I55" s="259" t="s">
        <v>130</v>
      </c>
      <c r="J55" s="255"/>
      <c r="K55" s="255"/>
      <c r="L55" s="212"/>
      <c r="M55" s="213"/>
      <c r="N55" s="214"/>
      <c r="O55" s="17"/>
      <c r="P55" s="255" t="s">
        <v>90</v>
      </c>
      <c r="Q55" s="255"/>
      <c r="R55" s="255"/>
      <c r="S55" s="212"/>
      <c r="T55" s="214"/>
      <c r="U55" s="17" t="s">
        <v>156</v>
      </c>
      <c r="V55" s="18"/>
      <c r="W55" s="18"/>
      <c r="X55" s="202" t="s">
        <v>204</v>
      </c>
      <c r="Y55" s="202"/>
      <c r="Z55" s="202"/>
      <c r="AA55" s="202"/>
      <c r="AB55" s="196"/>
      <c r="AC55" s="197"/>
      <c r="AD55" s="197"/>
      <c r="AE55" s="198"/>
      <c r="AF55" s="18"/>
      <c r="AG55" s="18"/>
      <c r="AH55" s="74"/>
      <c r="AI55" s="15"/>
      <c r="AJ55" s="15"/>
      <c r="AK55" s="15"/>
      <c r="AL55" s="15"/>
      <c r="AM55" s="15"/>
      <c r="AN55" s="15"/>
      <c r="AO55" s="15"/>
      <c r="AP55" s="14"/>
    </row>
    <row r="56" spans="1:42" ht="18.75" customHeight="1" thickBot="1" x14ac:dyDescent="0.2">
      <c r="A56" s="14"/>
      <c r="B56" s="16"/>
      <c r="C56" s="17"/>
      <c r="D56" s="17"/>
      <c r="E56" s="17"/>
      <c r="F56" s="17"/>
      <c r="G56" s="17"/>
      <c r="H56" s="17"/>
      <c r="I56" s="17"/>
      <c r="J56" s="17"/>
      <c r="K56" s="17"/>
      <c r="L56" s="17"/>
      <c r="M56" s="17"/>
      <c r="N56" s="17"/>
      <c r="O56" s="17"/>
      <c r="P56" s="17"/>
      <c r="Q56" s="17"/>
      <c r="R56" s="17"/>
      <c r="S56" s="17"/>
      <c r="T56" s="17"/>
      <c r="U56" s="17"/>
      <c r="V56" s="18"/>
      <c r="W56" s="18"/>
      <c r="X56" s="18"/>
      <c r="Y56" s="18"/>
      <c r="Z56" s="18"/>
      <c r="AA56" s="18"/>
      <c r="AB56" s="18"/>
      <c r="AC56" s="18"/>
      <c r="AD56" s="18"/>
      <c r="AE56" s="15"/>
      <c r="AF56" s="18"/>
      <c r="AG56" s="18"/>
      <c r="AH56" s="74"/>
      <c r="AI56" s="15"/>
      <c r="AJ56" s="15"/>
      <c r="AK56" s="15"/>
      <c r="AL56" s="15"/>
      <c r="AM56" s="15"/>
      <c r="AN56" s="15"/>
      <c r="AO56" s="15"/>
      <c r="AP56" s="14"/>
    </row>
    <row r="57" spans="1:42" ht="18.75" customHeight="1" thickBot="1" x14ac:dyDescent="0.2">
      <c r="A57" s="14"/>
      <c r="B57" s="16"/>
      <c r="C57" s="199" t="s">
        <v>131</v>
      </c>
      <c r="D57" s="200"/>
      <c r="E57" s="200"/>
      <c r="F57" s="200"/>
      <c r="G57" s="200"/>
      <c r="H57" s="201"/>
      <c r="I57" s="259" t="s">
        <v>130</v>
      </c>
      <c r="J57" s="255"/>
      <c r="K57" s="255"/>
      <c r="L57" s="212"/>
      <c r="M57" s="213"/>
      <c r="N57" s="214"/>
      <c r="O57" s="17"/>
      <c r="P57" s="255" t="s">
        <v>90</v>
      </c>
      <c r="Q57" s="255"/>
      <c r="R57" s="255"/>
      <c r="S57" s="212"/>
      <c r="T57" s="214"/>
      <c r="U57" s="17" t="s">
        <v>155</v>
      </c>
      <c r="V57" s="15"/>
      <c r="W57" s="15"/>
      <c r="X57" s="202" t="s">
        <v>204</v>
      </c>
      <c r="Y57" s="202"/>
      <c r="Z57" s="202"/>
      <c r="AA57" s="202"/>
      <c r="AB57" s="196"/>
      <c r="AC57" s="197"/>
      <c r="AD57" s="197"/>
      <c r="AE57" s="198"/>
      <c r="AF57" s="15"/>
      <c r="AG57" s="15"/>
      <c r="AH57" s="15"/>
      <c r="AI57" s="15"/>
      <c r="AJ57" s="15"/>
      <c r="AK57" s="15"/>
      <c r="AL57" s="15"/>
      <c r="AM57" s="15"/>
      <c r="AN57" s="15"/>
      <c r="AO57" s="15"/>
      <c r="AP57" s="14"/>
    </row>
    <row r="58" spans="1:42" ht="18.75" customHeight="1" thickBot="1" x14ac:dyDescent="0.2">
      <c r="A58" s="14"/>
      <c r="B58" s="16"/>
      <c r="C58" s="17"/>
      <c r="D58" s="17"/>
      <c r="E58" s="17"/>
      <c r="F58" s="17"/>
      <c r="G58" s="17"/>
      <c r="H58" s="17"/>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4"/>
    </row>
    <row r="59" spans="1:42" ht="18.75" customHeight="1" thickBot="1" x14ac:dyDescent="0.2">
      <c r="A59" s="14"/>
      <c r="B59" s="16"/>
      <c r="C59" s="199" t="s">
        <v>157</v>
      </c>
      <c r="D59" s="200"/>
      <c r="E59" s="200"/>
      <c r="F59" s="200"/>
      <c r="G59" s="200"/>
      <c r="H59" s="201"/>
      <c r="I59" s="202" t="s">
        <v>129</v>
      </c>
      <c r="J59" s="202"/>
      <c r="K59" s="202"/>
      <c r="L59" s="202"/>
      <c r="M59" s="202"/>
      <c r="N59" s="212"/>
      <c r="O59" s="214"/>
      <c r="P59" s="17" t="s">
        <v>158</v>
      </c>
      <c r="Q59" s="15"/>
      <c r="R59" s="15"/>
      <c r="S59" s="202" t="s">
        <v>237</v>
      </c>
      <c r="T59" s="202"/>
      <c r="U59" s="202"/>
      <c r="V59" s="202"/>
      <c r="W59" s="202"/>
      <c r="X59" s="202"/>
      <c r="Y59" s="202"/>
      <c r="Z59" s="202"/>
      <c r="AA59" s="212"/>
      <c r="AB59" s="213"/>
      <c r="AC59" s="213"/>
      <c r="AD59" s="214"/>
      <c r="AE59" s="15"/>
      <c r="AF59" s="15"/>
      <c r="AG59" s="15"/>
      <c r="AH59" s="15"/>
      <c r="AI59" s="15"/>
      <c r="AJ59" s="15"/>
      <c r="AK59" s="15"/>
      <c r="AL59" s="15"/>
      <c r="AM59" s="15"/>
      <c r="AN59" s="15"/>
      <c r="AO59" s="15"/>
      <c r="AP59" s="14"/>
    </row>
    <row r="60" spans="1:42" ht="18.75" customHeight="1" thickBot="1" x14ac:dyDescent="0.2">
      <c r="A60" s="14"/>
      <c r="B60" s="16"/>
      <c r="C60" s="17"/>
      <c r="D60" s="17"/>
      <c r="E60" s="17"/>
      <c r="F60" s="17"/>
      <c r="G60" s="17"/>
      <c r="H60" s="17"/>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4"/>
    </row>
    <row r="61" spans="1:42" ht="18.75" customHeight="1" thickBot="1" x14ac:dyDescent="0.2">
      <c r="A61" s="14"/>
      <c r="B61" s="16"/>
      <c r="C61" s="199" t="s">
        <v>238</v>
      </c>
      <c r="D61" s="200"/>
      <c r="E61" s="200"/>
      <c r="F61" s="200"/>
      <c r="G61" s="200"/>
      <c r="H61" s="201"/>
      <c r="I61" s="202" t="s">
        <v>226</v>
      </c>
      <c r="J61" s="202"/>
      <c r="K61" s="202"/>
      <c r="L61" s="202"/>
      <c r="M61" s="196"/>
      <c r="N61" s="197"/>
      <c r="O61" s="197"/>
      <c r="P61" s="198"/>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4"/>
    </row>
    <row r="62" spans="1:42" ht="18.75" customHeight="1" thickBot="1" x14ac:dyDescent="0.2">
      <c r="A62" s="14"/>
      <c r="B62" s="16"/>
      <c r="C62" s="17"/>
      <c r="D62" s="17"/>
      <c r="E62" s="17"/>
      <c r="F62" s="17"/>
      <c r="G62" s="17"/>
      <c r="H62" s="17"/>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4"/>
    </row>
    <row r="63" spans="1:42" ht="18.75" customHeight="1" thickBot="1" x14ac:dyDescent="0.2">
      <c r="A63" s="14"/>
      <c r="B63" s="16"/>
      <c r="C63" s="199" t="s">
        <v>239</v>
      </c>
      <c r="D63" s="200"/>
      <c r="E63" s="200"/>
      <c r="F63" s="200"/>
      <c r="G63" s="200"/>
      <c r="H63" s="201"/>
      <c r="I63" s="202" t="s">
        <v>137</v>
      </c>
      <c r="J63" s="202"/>
      <c r="K63" s="202"/>
      <c r="L63" s="202"/>
      <c r="M63" s="196"/>
      <c r="N63" s="197"/>
      <c r="O63" s="197"/>
      <c r="P63" s="198"/>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4"/>
    </row>
    <row r="64" spans="1:42" ht="18.75" customHeight="1" thickBot="1" x14ac:dyDescent="0.2">
      <c r="A64" s="14"/>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1"/>
    </row>
    <row r="65" spans="1:42" ht="18.75" customHeight="1" x14ac:dyDescent="0.15">
      <c r="A65" s="17"/>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4"/>
    </row>
    <row r="66" spans="1:42" ht="18.75" customHeight="1" x14ac:dyDescent="0.15">
      <c r="A66" s="14"/>
      <c r="B66" s="16"/>
      <c r="C66" s="74" t="s">
        <v>273</v>
      </c>
      <c r="D66" s="26" t="s">
        <v>271</v>
      </c>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15"/>
      <c r="AK66" s="15"/>
      <c r="AL66" s="15"/>
      <c r="AM66" s="15"/>
      <c r="AN66" s="15"/>
      <c r="AO66" s="15"/>
      <c r="AP66" s="14"/>
    </row>
    <row r="67" spans="1:42" ht="18.75" customHeight="1" thickBot="1" x14ac:dyDescent="0.2">
      <c r="A67" s="14"/>
      <c r="B67" s="16"/>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15"/>
      <c r="AK67" s="15"/>
      <c r="AL67" s="15"/>
      <c r="AM67" s="15"/>
      <c r="AN67" s="15"/>
      <c r="AO67" s="15"/>
      <c r="AP67" s="14"/>
    </row>
    <row r="68" spans="1:42" ht="18.75" customHeight="1" x14ac:dyDescent="0.15">
      <c r="A68" s="14"/>
      <c r="B68" s="16"/>
      <c r="C68" s="286" t="s">
        <v>272</v>
      </c>
      <c r="D68" s="226"/>
      <c r="E68" s="226"/>
      <c r="F68" s="226"/>
      <c r="G68" s="226"/>
      <c r="H68" s="226"/>
      <c r="I68" s="203"/>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5"/>
      <c r="AN68" s="15"/>
      <c r="AO68" s="15"/>
      <c r="AP68" s="14"/>
    </row>
    <row r="69" spans="1:42" ht="18.75" customHeight="1" x14ac:dyDescent="0.15">
      <c r="A69" s="14"/>
      <c r="B69" s="16"/>
      <c r="C69" s="287"/>
      <c r="D69" s="229"/>
      <c r="E69" s="229"/>
      <c r="F69" s="229"/>
      <c r="G69" s="229"/>
      <c r="H69" s="229"/>
      <c r="I69" s="288"/>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90"/>
      <c r="AN69" s="15"/>
      <c r="AO69" s="15"/>
      <c r="AP69" s="14"/>
    </row>
    <row r="70" spans="1:42" ht="18.75" customHeight="1" x14ac:dyDescent="0.15">
      <c r="A70" s="14"/>
      <c r="B70" s="16"/>
      <c r="C70" s="287"/>
      <c r="D70" s="229"/>
      <c r="E70" s="229"/>
      <c r="F70" s="229"/>
      <c r="G70" s="229"/>
      <c r="H70" s="229"/>
      <c r="I70" s="288"/>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90"/>
      <c r="AN70" s="15"/>
      <c r="AO70" s="15"/>
      <c r="AP70" s="14"/>
    </row>
    <row r="71" spans="1:42" ht="18.75" customHeight="1" x14ac:dyDescent="0.15">
      <c r="A71" s="14"/>
      <c r="B71" s="16"/>
      <c r="C71" s="287"/>
      <c r="D71" s="229"/>
      <c r="E71" s="229"/>
      <c r="F71" s="229"/>
      <c r="G71" s="229"/>
      <c r="H71" s="229"/>
      <c r="I71" s="288"/>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90"/>
      <c r="AN71" s="15"/>
      <c r="AO71" s="15"/>
      <c r="AP71" s="14"/>
    </row>
    <row r="72" spans="1:42" ht="18.75" customHeight="1" x14ac:dyDescent="0.15">
      <c r="A72" s="14"/>
      <c r="B72" s="16"/>
      <c r="C72" s="287"/>
      <c r="D72" s="229"/>
      <c r="E72" s="229"/>
      <c r="F72" s="229"/>
      <c r="G72" s="229"/>
      <c r="H72" s="229"/>
      <c r="I72" s="288"/>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90"/>
      <c r="AN72" s="15"/>
      <c r="AO72" s="15"/>
      <c r="AP72" s="14"/>
    </row>
    <row r="73" spans="1:42" ht="18.75" customHeight="1" x14ac:dyDescent="0.15">
      <c r="A73" s="14"/>
      <c r="B73" s="16"/>
      <c r="C73" s="287"/>
      <c r="D73" s="229"/>
      <c r="E73" s="229"/>
      <c r="F73" s="229"/>
      <c r="G73" s="229"/>
      <c r="H73" s="229"/>
      <c r="I73" s="288"/>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90"/>
      <c r="AN73" s="15"/>
      <c r="AO73" s="15"/>
      <c r="AP73" s="14"/>
    </row>
    <row r="74" spans="1:42" ht="18.75" customHeight="1" thickBot="1" x14ac:dyDescent="0.2">
      <c r="A74" s="14"/>
      <c r="B74" s="16"/>
      <c r="C74" s="215"/>
      <c r="D74" s="216"/>
      <c r="E74" s="216"/>
      <c r="F74" s="216"/>
      <c r="G74" s="216"/>
      <c r="H74" s="216"/>
      <c r="I74" s="291"/>
      <c r="J74" s="292"/>
      <c r="K74" s="292"/>
      <c r="L74" s="292"/>
      <c r="M74" s="292"/>
      <c r="N74" s="292"/>
      <c r="O74" s="292"/>
      <c r="P74" s="292"/>
      <c r="Q74" s="292"/>
      <c r="R74" s="292"/>
      <c r="S74" s="292"/>
      <c r="T74" s="292"/>
      <c r="U74" s="292"/>
      <c r="V74" s="292"/>
      <c r="W74" s="292"/>
      <c r="X74" s="292"/>
      <c r="Y74" s="292"/>
      <c r="Z74" s="292"/>
      <c r="AA74" s="292"/>
      <c r="AB74" s="292"/>
      <c r="AC74" s="292"/>
      <c r="AD74" s="292"/>
      <c r="AE74" s="292"/>
      <c r="AF74" s="292"/>
      <c r="AG74" s="292"/>
      <c r="AH74" s="292"/>
      <c r="AI74" s="292"/>
      <c r="AJ74" s="292"/>
      <c r="AK74" s="292"/>
      <c r="AL74" s="292"/>
      <c r="AM74" s="293"/>
      <c r="AN74" s="15"/>
      <c r="AO74" s="15"/>
      <c r="AP74" s="14"/>
    </row>
    <row r="75" spans="1:42" ht="18.75" customHeight="1" x14ac:dyDescent="0.15">
      <c r="A75" s="17"/>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4"/>
    </row>
    <row r="76" spans="1:42" ht="18.75" customHeight="1" thickBot="1" x14ac:dyDescent="0.2">
      <c r="A76" s="17"/>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4"/>
    </row>
    <row r="77" spans="1:42" ht="18.75" customHeight="1" x14ac:dyDescent="0.15">
      <c r="B77" s="246" t="s">
        <v>274</v>
      </c>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8"/>
    </row>
    <row r="78" spans="1:42" ht="18.75" customHeight="1" x14ac:dyDescent="0.15">
      <c r="B78" s="249"/>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1"/>
    </row>
    <row r="79" spans="1:42" ht="18.75" customHeight="1" thickBot="1" x14ac:dyDescent="0.2">
      <c r="B79" s="252"/>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4"/>
    </row>
  </sheetData>
  <sheetProtection algorithmName="SHA-512" hashValue="H/djeU0wJwUnZq7BMgc//qbPdAC4wOgdagHG/F0SY5u9y2eJcFDqXK2ESTpkGgTSdugwCtqSJfF6wLmpti/c3A==" saltValue="qVotXdDBxsIR+UXXOGGvJg==" spinCount="100000" sheet="1" selectLockedCells="1"/>
  <mergeCells count="138">
    <mergeCell ref="C68:H74"/>
    <mergeCell ref="I68:AM74"/>
    <mergeCell ref="AH43:AI43"/>
    <mergeCell ref="C6:H10"/>
    <mergeCell ref="I6:L7"/>
    <mergeCell ref="M6:Z6"/>
    <mergeCell ref="M7:Z7"/>
    <mergeCell ref="I8:L9"/>
    <mergeCell ref="M8:Z8"/>
    <mergeCell ref="M9:Z9"/>
    <mergeCell ref="I10:L10"/>
    <mergeCell ref="M10:Z10"/>
    <mergeCell ref="X12:Y12"/>
    <mergeCell ref="L13:P13"/>
    <mergeCell ref="Q13:R13"/>
    <mergeCell ref="S13:U13"/>
    <mergeCell ref="V13:W13"/>
    <mergeCell ref="X13:Y13"/>
    <mergeCell ref="C12:H13"/>
    <mergeCell ref="I12:K13"/>
    <mergeCell ref="L12:P12"/>
    <mergeCell ref="Q12:R12"/>
    <mergeCell ref="S12:U12"/>
    <mergeCell ref="V12:W12"/>
    <mergeCell ref="C21:H22"/>
    <mergeCell ref="I21:L21"/>
    <mergeCell ref="M21:Q21"/>
    <mergeCell ref="I22:L22"/>
    <mergeCell ref="M22:Q22"/>
    <mergeCell ref="C27:H27"/>
    <mergeCell ref="I27:L27"/>
    <mergeCell ref="M27:P27"/>
    <mergeCell ref="I16:L16"/>
    <mergeCell ref="M16:Z16"/>
    <mergeCell ref="I17:L17"/>
    <mergeCell ref="M17:Z17"/>
    <mergeCell ref="I18:L18"/>
    <mergeCell ref="M18:Z18"/>
    <mergeCell ref="I19:L19"/>
    <mergeCell ref="M19:Z19"/>
    <mergeCell ref="C38:H38"/>
    <mergeCell ref="I38:L38"/>
    <mergeCell ref="I43:K43"/>
    <mergeCell ref="I44:K44"/>
    <mergeCell ref="L44:M44"/>
    <mergeCell ref="L43:M43"/>
    <mergeCell ref="C36:H36"/>
    <mergeCell ref="C31:H32"/>
    <mergeCell ref="I31:K31"/>
    <mergeCell ref="L31:M31"/>
    <mergeCell ref="I32:K32"/>
    <mergeCell ref="L32:M32"/>
    <mergeCell ref="C34:H34"/>
    <mergeCell ref="I34:L34"/>
    <mergeCell ref="M34:P34"/>
    <mergeCell ref="O40:P40"/>
    <mergeCell ref="O41:P41"/>
    <mergeCell ref="O42:P42"/>
    <mergeCell ref="O43:P43"/>
    <mergeCell ref="B77:AP79"/>
    <mergeCell ref="C15:H19"/>
    <mergeCell ref="I15:L15"/>
    <mergeCell ref="M15:P15"/>
    <mergeCell ref="C29:H29"/>
    <mergeCell ref="I29:L29"/>
    <mergeCell ref="M29:Q29"/>
    <mergeCell ref="C59:H59"/>
    <mergeCell ref="I59:M59"/>
    <mergeCell ref="N59:O59"/>
    <mergeCell ref="S59:Z59"/>
    <mergeCell ref="AA59:AD59"/>
    <mergeCell ref="P55:R55"/>
    <mergeCell ref="S55:T55"/>
    <mergeCell ref="C57:H57"/>
    <mergeCell ref="I57:K57"/>
    <mergeCell ref="L57:N57"/>
    <mergeCell ref="P57:R57"/>
    <mergeCell ref="S57:T57"/>
    <mergeCell ref="C48:H49"/>
    <mergeCell ref="J48:M48"/>
    <mergeCell ref="J49:M49"/>
    <mergeCell ref="C55:H55"/>
    <mergeCell ref="I55:K55"/>
    <mergeCell ref="S34:X34"/>
    <mergeCell ref="Y34:Z34"/>
    <mergeCell ref="I36:L36"/>
    <mergeCell ref="M36:S36"/>
    <mergeCell ref="M38:S38"/>
    <mergeCell ref="I40:K40"/>
    <mergeCell ref="I41:K41"/>
    <mergeCell ref="I42:K42"/>
    <mergeCell ref="L40:M40"/>
    <mergeCell ref="L41:M41"/>
    <mergeCell ref="L42:M42"/>
    <mergeCell ref="S40:AA40"/>
    <mergeCell ref="S41:AA41"/>
    <mergeCell ref="S42:AA42"/>
    <mergeCell ref="AH51:AN51"/>
    <mergeCell ref="AH52:AN52"/>
    <mergeCell ref="O44:R44"/>
    <mergeCell ref="C46:H46"/>
    <mergeCell ref="I46:P46"/>
    <mergeCell ref="Q46:S46"/>
    <mergeCell ref="S43:AA43"/>
    <mergeCell ref="AB40:AD40"/>
    <mergeCell ref="AE40:AF40"/>
    <mergeCell ref="AB41:AD41"/>
    <mergeCell ref="AE41:AF41"/>
    <mergeCell ref="AB42:AD42"/>
    <mergeCell ref="AE42:AF42"/>
    <mergeCell ref="AB43:AD43"/>
    <mergeCell ref="AE43:AF43"/>
    <mergeCell ref="C51:H51"/>
    <mergeCell ref="C52:H52"/>
    <mergeCell ref="I51:L51"/>
    <mergeCell ref="M51:P51"/>
    <mergeCell ref="R51:Y51"/>
    <mergeCell ref="C40:H44"/>
    <mergeCell ref="AH40:AI40"/>
    <mergeCell ref="AH41:AI41"/>
    <mergeCell ref="AH42:AI42"/>
    <mergeCell ref="AB55:AE55"/>
    <mergeCell ref="AB57:AE57"/>
    <mergeCell ref="C61:H61"/>
    <mergeCell ref="I61:L61"/>
    <mergeCell ref="M61:P61"/>
    <mergeCell ref="C63:H63"/>
    <mergeCell ref="I63:L63"/>
    <mergeCell ref="M63:P63"/>
    <mergeCell ref="Z51:AE51"/>
    <mergeCell ref="R52:Y52"/>
    <mergeCell ref="R53:Y53"/>
    <mergeCell ref="Z52:AE52"/>
    <mergeCell ref="Z53:AE53"/>
    <mergeCell ref="L55:N55"/>
    <mergeCell ref="C53:H53"/>
    <mergeCell ref="X55:AA55"/>
    <mergeCell ref="X57:AA57"/>
  </mergeCells>
  <phoneticPr fontId="1"/>
  <conditionalFormatting sqref="Y34:Z34">
    <cfRule type="expression" dxfId="13" priority="16">
      <formula>$M$34="既存建物"</formula>
    </cfRule>
  </conditionalFormatting>
  <conditionalFormatting sqref="AE40:AF40">
    <cfRule type="expression" dxfId="12" priority="15">
      <formula>$L$40&gt;0</formula>
    </cfRule>
  </conditionalFormatting>
  <conditionalFormatting sqref="AE41:AF41">
    <cfRule type="expression" dxfId="11" priority="14">
      <formula>$L$41&gt;0</formula>
    </cfRule>
  </conditionalFormatting>
  <conditionalFormatting sqref="AE42:AF42">
    <cfRule type="expression" dxfId="10" priority="13">
      <formula>$L$42&gt;0</formula>
    </cfRule>
  </conditionalFormatting>
  <conditionalFormatting sqref="AE43:AF43">
    <cfRule type="expression" dxfId="9" priority="12">
      <formula>$L$43&gt;0</formula>
    </cfRule>
  </conditionalFormatting>
  <conditionalFormatting sqref="Z51:AE51">
    <cfRule type="expression" dxfId="8" priority="10">
      <formula>$M$51="有"</formula>
    </cfRule>
  </conditionalFormatting>
  <conditionalFormatting sqref="Z52:AE52">
    <cfRule type="expression" dxfId="7" priority="9">
      <formula>$M$51="有"</formula>
    </cfRule>
  </conditionalFormatting>
  <conditionalFormatting sqref="Z53:AE53">
    <cfRule type="expression" dxfId="6" priority="8">
      <formula>$Z$51="省スペース型トイレ"</formula>
    </cfRule>
  </conditionalFormatting>
  <conditionalFormatting sqref="AH52:AN52">
    <cfRule type="expression" dxfId="5" priority="7">
      <formula>$Z$51="その他"</formula>
    </cfRule>
  </conditionalFormatting>
  <conditionalFormatting sqref="AH40:AI40">
    <cfRule type="expression" dxfId="4" priority="6">
      <formula>$L$40&gt;0</formula>
    </cfRule>
  </conditionalFormatting>
  <conditionalFormatting sqref="AH41:AI41">
    <cfRule type="expression" dxfId="3" priority="5">
      <formula>$L$41&gt;0</formula>
    </cfRule>
  </conditionalFormatting>
  <conditionalFormatting sqref="AH42:AI42">
    <cfRule type="expression" dxfId="2" priority="4">
      <formula>$L$42&gt;0</formula>
    </cfRule>
  </conditionalFormatting>
  <conditionalFormatting sqref="AH43:AI43">
    <cfRule type="expression" dxfId="1" priority="3">
      <formula>$L$43&gt;0</formula>
    </cfRule>
  </conditionalFormatting>
  <dataValidations count="1">
    <dataValidation type="date" allowBlank="1" showInputMessage="1" showErrorMessage="1" sqref="M21:Q21" xr:uid="{00000000-0002-0000-0100-000000000000}">
      <formula1>45017</formula1>
      <formula2>47573</formula2>
    </dataValidation>
  </dataValidations>
  <pageMargins left="0.78740157480314965" right="0.78740157480314965" top="0.78740157480314965" bottom="0.78740157480314965" header="0.31496062992125984" footer="0.31496062992125984"/>
  <pageSetup paperSize="8" orientation="portrait" verticalDpi="0" r:id="rId1"/>
  <ignoredErrors>
    <ignoredError sqref="S40:AA43" unlockedFormula="1"/>
  </ignoredErrors>
  <extLst>
    <ext xmlns:x14="http://schemas.microsoft.com/office/spreadsheetml/2009/9/main" uri="{78C0D931-6437-407d-A8EE-F0AAD7539E65}">
      <x14:conditionalFormattings>
        <x14:conditionalFormatting xmlns:xm="http://schemas.microsoft.com/office/excel/2006/main">
          <x14:cfRule type="expression" priority="1" id="{480A10C2-380F-470A-B5EE-264C77817EEB}">
            <xm:f>$L$55=OR(LIST!$C$43:$C$48)</xm:f>
            <x14:dxf/>
          </x14:cfRule>
          <xm:sqref>L55:N55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1000000}">
          <x14:formula1>
            <xm:f>LIST!$C$29:$C$30</xm:f>
          </x14:formula1>
          <xm:sqref>AA59:AD59 Y34:Z34 M51:P51 M61:P61</xm:sqref>
        </x14:dataValidation>
        <x14:dataValidation type="list" allowBlank="1" showInputMessage="1" showErrorMessage="1" xr:uid="{00000000-0002-0000-0100-000002000000}">
          <x14:formula1>
            <xm:f>LIST!$C$9:$C$10</xm:f>
          </x14:formula1>
          <xm:sqref>M34:P34</xm:sqref>
        </x14:dataValidation>
        <x14:dataValidation type="list" allowBlank="1" showInputMessage="1" showErrorMessage="1" xr:uid="{00000000-0002-0000-0100-000003000000}">
          <x14:formula1>
            <xm:f>LIST!$C$3:$C$4</xm:f>
          </x14:formula1>
          <xm:sqref>M27:P28</xm:sqref>
        </x14:dataValidation>
        <x14:dataValidation type="list" allowBlank="1" showInputMessage="1" showErrorMessage="1" xr:uid="{00000000-0002-0000-0100-000004000000}">
          <x14:formula1>
            <xm:f>LIST!$C$6:$C$7</xm:f>
          </x14:formula1>
          <xm:sqref>L31:M31</xm:sqref>
        </x14:dataValidation>
        <x14:dataValidation type="list" allowBlank="1" showInputMessage="1" showErrorMessage="1" xr:uid="{00000000-0002-0000-0100-000005000000}">
          <x14:formula1>
            <xm:f>LIST!$C$12:$C$17</xm:f>
          </x14:formula1>
          <xm:sqref>M36:S36</xm:sqref>
        </x14:dataValidation>
        <x14:dataValidation type="list" allowBlank="1" showInputMessage="1" showErrorMessage="1" xr:uid="{00000000-0002-0000-0100-000006000000}">
          <x14:formula1>
            <xm:f>LIST!$C$19:$C$20</xm:f>
          </x14:formula1>
          <xm:sqref>M38:S38</xm:sqref>
        </x14:dataValidation>
        <x14:dataValidation type="list" allowBlank="1" showInputMessage="1" showErrorMessage="1" xr:uid="{00000000-0002-0000-0100-000007000000}">
          <x14:formula1>
            <xm:f>LIST!$C$22:$C$24</xm:f>
          </x14:formula1>
          <xm:sqref>Z51</xm:sqref>
        </x14:dataValidation>
        <x14:dataValidation type="list" allowBlank="1" showInputMessage="1" showErrorMessage="1" xr:uid="{00000000-0002-0000-0100-000008000000}">
          <x14:formula1>
            <xm:f>LIST!$C$26:$C$27</xm:f>
          </x14:formula1>
          <xm:sqref>Z53:AE53</xm:sqref>
        </x14:dataValidation>
        <x14:dataValidation type="list" allowBlank="1" showInputMessage="1" showErrorMessage="1" xr:uid="{00000000-0002-0000-0100-000009000000}">
          <x14:formula1>
            <xm:f>LIST!$C$32:$C$33</xm:f>
          </x14:formula1>
          <xm:sqref>AB55:AE55</xm:sqref>
        </x14:dataValidation>
        <x14:dataValidation type="list" allowBlank="1" showInputMessage="1" showErrorMessage="1" xr:uid="{00000000-0002-0000-0100-00000A000000}">
          <x14:formula1>
            <xm:f>LIST!$C$35:$C$36</xm:f>
          </x14:formula1>
          <xm:sqref>AB57:AE57</xm:sqref>
        </x14:dataValidation>
        <x14:dataValidation type="list" allowBlank="1" showInputMessage="1" showErrorMessage="1" xr:uid="{00000000-0002-0000-0100-00000B000000}">
          <x14:formula1>
            <xm:f>LIST!$C$38:$C$41</xm:f>
          </x14:formula1>
          <xm:sqref>M63:P63</xm:sqref>
        </x14:dataValidation>
        <x14:dataValidation type="list" allowBlank="1" showInputMessage="1" showErrorMessage="1" xr:uid="{00000000-0002-0000-0100-00000C000000}">
          <x14:formula1>
            <xm:f>LIST!$C$43:$C$48</xm:f>
          </x14:formula1>
          <xm:sqref>L55:N55</xm:sqref>
        </x14:dataValidation>
        <x14:dataValidation type="list" allowBlank="1" showInputMessage="1" showErrorMessage="1" xr:uid="{00000000-0002-0000-0100-00000D000000}">
          <x14:formula1>
            <xm:f>LIST!$C$50:$C$52</xm:f>
          </x14:formula1>
          <xm:sqref>L57:N57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34"/>
  <sheetViews>
    <sheetView showGridLines="0" zoomScaleNormal="100" workbookViewId="0">
      <selection activeCell="K6" sqref="K6:L6"/>
    </sheetView>
  </sheetViews>
  <sheetFormatPr defaultColWidth="3.125" defaultRowHeight="18.75" customHeight="1" x14ac:dyDescent="0.15"/>
  <cols>
    <col min="1" max="16384" width="3.125" style="31"/>
  </cols>
  <sheetData>
    <row r="1" spans="1:42" ht="18.75" customHeight="1" thickBot="1" x14ac:dyDescent="0.2"/>
    <row r="2" spans="1:42" ht="18.75" customHeight="1" thickBot="1" x14ac:dyDescent="0.2">
      <c r="B2" s="32" t="s">
        <v>222</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4"/>
    </row>
    <row r="3" spans="1:42" ht="18.75" customHeight="1" x14ac:dyDescent="0.15">
      <c r="B3" s="35"/>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row>
    <row r="4" spans="1:42" ht="18.75" customHeight="1" x14ac:dyDescent="0.15">
      <c r="A4" s="36"/>
      <c r="B4" s="38"/>
      <c r="C4" s="39" t="s">
        <v>159</v>
      </c>
      <c r="D4" s="36" t="s">
        <v>160</v>
      </c>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7"/>
    </row>
    <row r="5" spans="1:42" ht="18.75" customHeight="1" thickBot="1" x14ac:dyDescent="0.2">
      <c r="A5" s="36"/>
      <c r="B5" s="38"/>
      <c r="C5" s="5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7"/>
    </row>
    <row r="6" spans="1:42" ht="18.75" customHeight="1" thickBot="1" x14ac:dyDescent="0.2">
      <c r="A6" s="36"/>
      <c r="B6" s="38"/>
      <c r="C6" s="303" t="s">
        <v>249</v>
      </c>
      <c r="D6" s="304"/>
      <c r="E6" s="304"/>
      <c r="F6" s="304"/>
      <c r="G6" s="304"/>
      <c r="H6" s="305"/>
      <c r="I6" s="306" t="s">
        <v>250</v>
      </c>
      <c r="J6" s="307"/>
      <c r="K6" s="212"/>
      <c r="L6" s="214"/>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7"/>
    </row>
    <row r="7" spans="1:42" ht="18.75" customHeight="1" thickBot="1" x14ac:dyDescent="0.2">
      <c r="A7" s="36"/>
      <c r="B7" s="38"/>
      <c r="C7" s="5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7"/>
    </row>
    <row r="8" spans="1:42" ht="18.75" customHeight="1" thickBot="1" x14ac:dyDescent="0.2">
      <c r="A8" s="36"/>
      <c r="B8" s="38"/>
      <c r="C8" s="303" t="s">
        <v>251</v>
      </c>
      <c r="D8" s="304"/>
      <c r="E8" s="304"/>
      <c r="F8" s="304"/>
      <c r="G8" s="304"/>
      <c r="H8" s="305"/>
      <c r="I8" s="307" t="s">
        <v>252</v>
      </c>
      <c r="J8" s="307"/>
      <c r="K8" s="307"/>
      <c r="L8" s="307"/>
      <c r="M8" s="307"/>
      <c r="N8" s="212"/>
      <c r="O8" s="213"/>
      <c r="P8" s="213"/>
      <c r="Q8" s="214"/>
      <c r="R8" s="36" t="s">
        <v>253</v>
      </c>
      <c r="S8" s="36"/>
      <c r="T8" s="36"/>
      <c r="U8" s="36"/>
      <c r="V8" s="36"/>
      <c r="W8" s="36"/>
      <c r="X8" s="36"/>
      <c r="Y8" s="36"/>
      <c r="Z8" s="36"/>
      <c r="AA8" s="36"/>
      <c r="AB8" s="36"/>
      <c r="AC8" s="36"/>
      <c r="AD8" s="36"/>
      <c r="AE8" s="36"/>
      <c r="AF8" s="36"/>
      <c r="AG8" s="36"/>
      <c r="AH8" s="36"/>
      <c r="AI8" s="36"/>
      <c r="AJ8" s="36"/>
      <c r="AK8" s="36"/>
      <c r="AL8" s="36"/>
      <c r="AM8" s="36"/>
      <c r="AN8" s="36"/>
      <c r="AO8" s="36"/>
      <c r="AP8" s="37"/>
    </row>
    <row r="9" spans="1:42" ht="18.75" customHeight="1" thickBot="1" x14ac:dyDescent="0.2">
      <c r="A9" s="36"/>
      <c r="B9" s="38"/>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7"/>
    </row>
    <row r="10" spans="1:42" ht="18.75" customHeight="1" x14ac:dyDescent="0.15">
      <c r="A10" s="36"/>
      <c r="B10" s="38"/>
      <c r="C10" s="309" t="s">
        <v>161</v>
      </c>
      <c r="D10" s="310"/>
      <c r="E10" s="310"/>
      <c r="F10" s="310"/>
      <c r="G10" s="310"/>
      <c r="H10" s="311"/>
      <c r="I10" s="306" t="s">
        <v>104</v>
      </c>
      <c r="J10" s="307"/>
      <c r="K10" s="307"/>
      <c r="L10" s="307"/>
      <c r="M10" s="307"/>
      <c r="N10" s="260"/>
      <c r="O10" s="261"/>
      <c r="P10" s="261"/>
      <c r="Q10" s="261"/>
      <c r="R10" s="261"/>
      <c r="S10" s="261"/>
      <c r="T10" s="262"/>
      <c r="U10" s="40" t="s">
        <v>162</v>
      </c>
      <c r="V10" s="40"/>
      <c r="W10" s="40"/>
      <c r="X10" s="40"/>
      <c r="Y10" s="40"/>
      <c r="Z10" s="40"/>
      <c r="AA10" s="40"/>
      <c r="AB10" s="36"/>
      <c r="AC10" s="36"/>
      <c r="AD10" s="36"/>
      <c r="AE10" s="36"/>
      <c r="AF10" s="36"/>
      <c r="AG10" s="36"/>
      <c r="AH10" s="36"/>
      <c r="AI10" s="36"/>
      <c r="AJ10" s="36"/>
      <c r="AK10" s="36"/>
      <c r="AL10" s="36"/>
      <c r="AM10" s="36"/>
      <c r="AN10" s="36"/>
      <c r="AO10" s="36"/>
      <c r="AP10" s="37"/>
    </row>
    <row r="11" spans="1:42" ht="18.75" customHeight="1" thickBot="1" x14ac:dyDescent="0.2">
      <c r="A11" s="36"/>
      <c r="B11" s="38"/>
      <c r="C11" s="312"/>
      <c r="D11" s="313"/>
      <c r="E11" s="313"/>
      <c r="F11" s="313"/>
      <c r="G11" s="313"/>
      <c r="H11" s="314"/>
      <c r="I11" s="306" t="s">
        <v>245</v>
      </c>
      <c r="J11" s="307"/>
      <c r="K11" s="307"/>
      <c r="L11" s="307"/>
      <c r="M11" s="308"/>
      <c r="N11" s="329"/>
      <c r="O11" s="330"/>
      <c r="P11" s="330"/>
      <c r="Q11" s="330"/>
      <c r="R11" s="264"/>
      <c r="S11" s="264"/>
      <c r="T11" s="265"/>
      <c r="U11" s="40"/>
      <c r="V11" s="40"/>
      <c r="W11" s="40"/>
      <c r="X11" s="40"/>
      <c r="Y11" s="40"/>
      <c r="Z11" s="40"/>
      <c r="AA11" s="40"/>
      <c r="AB11" s="36"/>
      <c r="AC11" s="36"/>
      <c r="AD11" s="36"/>
      <c r="AE11" s="36"/>
      <c r="AF11" s="36"/>
      <c r="AG11" s="36"/>
      <c r="AH11" s="36"/>
      <c r="AI11" s="36"/>
      <c r="AJ11" s="36"/>
      <c r="AK11" s="36"/>
      <c r="AL11" s="36"/>
      <c r="AM11" s="36"/>
      <c r="AN11" s="36"/>
      <c r="AO11" s="36"/>
      <c r="AP11" s="37"/>
    </row>
    <row r="12" spans="1:42" ht="18.75" customHeight="1" x14ac:dyDescent="0.15">
      <c r="A12" s="36"/>
      <c r="B12" s="38"/>
      <c r="C12" s="312"/>
      <c r="D12" s="313"/>
      <c r="E12" s="313"/>
      <c r="F12" s="313"/>
      <c r="G12" s="313"/>
      <c r="H12" s="314"/>
      <c r="I12" s="306" t="s">
        <v>163</v>
      </c>
      <c r="J12" s="307"/>
      <c r="K12" s="307"/>
      <c r="L12" s="307"/>
      <c r="M12" s="307"/>
      <c r="N12" s="278"/>
      <c r="O12" s="279"/>
      <c r="P12" s="279"/>
      <c r="Q12" s="285"/>
      <c r="R12" s="40" t="s">
        <v>164</v>
      </c>
      <c r="S12" s="40"/>
      <c r="T12" s="40"/>
      <c r="U12" s="40"/>
      <c r="V12" s="40"/>
      <c r="W12" s="40"/>
      <c r="X12" s="40"/>
      <c r="Y12" s="40"/>
      <c r="Z12" s="40"/>
      <c r="AA12" s="40"/>
      <c r="AB12" s="36"/>
      <c r="AC12" s="36"/>
      <c r="AD12" s="36"/>
      <c r="AE12" s="36"/>
      <c r="AF12" s="36"/>
      <c r="AG12" s="36"/>
      <c r="AH12" s="36"/>
      <c r="AI12" s="36"/>
      <c r="AJ12" s="36"/>
      <c r="AK12" s="36"/>
      <c r="AL12" s="36"/>
      <c r="AM12" s="36"/>
      <c r="AN12" s="36"/>
      <c r="AO12" s="36"/>
      <c r="AP12" s="37"/>
    </row>
    <row r="13" spans="1:42" ht="18.75" customHeight="1" thickBot="1" x14ac:dyDescent="0.2">
      <c r="A13" s="36"/>
      <c r="B13" s="38"/>
      <c r="C13" s="312"/>
      <c r="D13" s="313"/>
      <c r="E13" s="313"/>
      <c r="F13" s="313"/>
      <c r="G13" s="313"/>
      <c r="H13" s="314"/>
      <c r="I13" s="306" t="s">
        <v>110</v>
      </c>
      <c r="J13" s="307"/>
      <c r="K13" s="307"/>
      <c r="L13" s="307"/>
      <c r="M13" s="307"/>
      <c r="N13" s="263"/>
      <c r="O13" s="264"/>
      <c r="P13" s="264"/>
      <c r="Q13" s="265"/>
      <c r="R13" s="40" t="s">
        <v>135</v>
      </c>
      <c r="S13" s="40"/>
      <c r="T13" s="40"/>
      <c r="U13" s="40"/>
      <c r="V13" s="40"/>
      <c r="W13" s="40"/>
      <c r="X13" s="40"/>
      <c r="Y13" s="40"/>
      <c r="Z13" s="40"/>
      <c r="AA13" s="40"/>
      <c r="AB13" s="36"/>
      <c r="AC13" s="36"/>
      <c r="AD13" s="36"/>
      <c r="AE13" s="36"/>
      <c r="AF13" s="36"/>
      <c r="AG13" s="36"/>
      <c r="AH13" s="36"/>
      <c r="AI13" s="36"/>
      <c r="AJ13" s="36"/>
      <c r="AK13" s="36"/>
      <c r="AL13" s="36"/>
      <c r="AM13" s="36"/>
      <c r="AN13" s="36"/>
      <c r="AO13" s="36"/>
      <c r="AP13" s="37"/>
    </row>
    <row r="14" spans="1:42" ht="18.75" customHeight="1" thickBot="1" x14ac:dyDescent="0.2">
      <c r="A14" s="36"/>
      <c r="B14" s="38"/>
      <c r="C14" s="315"/>
      <c r="D14" s="316"/>
      <c r="E14" s="316"/>
      <c r="F14" s="316"/>
      <c r="G14" s="316"/>
      <c r="H14" s="317"/>
      <c r="I14" s="306" t="s">
        <v>106</v>
      </c>
      <c r="J14" s="307"/>
      <c r="K14" s="307"/>
      <c r="L14" s="307"/>
      <c r="M14" s="307"/>
      <c r="N14" s="326">
        <f>N12-N13</f>
        <v>0</v>
      </c>
      <c r="O14" s="327"/>
      <c r="P14" s="327"/>
      <c r="Q14" s="328"/>
      <c r="R14" s="40" t="s">
        <v>165</v>
      </c>
      <c r="S14" s="40"/>
      <c r="T14" s="40"/>
      <c r="U14" s="40"/>
      <c r="V14" s="40"/>
      <c r="W14" s="40"/>
      <c r="X14" s="40"/>
      <c r="Y14" s="40"/>
      <c r="Z14" s="40"/>
      <c r="AA14" s="40"/>
      <c r="AB14" s="36"/>
      <c r="AC14" s="36"/>
      <c r="AD14" s="36"/>
      <c r="AE14" s="36"/>
      <c r="AF14" s="36"/>
      <c r="AG14" s="36"/>
      <c r="AH14" s="36"/>
      <c r="AI14" s="36"/>
      <c r="AJ14" s="36"/>
      <c r="AK14" s="36"/>
      <c r="AL14" s="36"/>
      <c r="AM14" s="36"/>
      <c r="AN14" s="36"/>
      <c r="AO14" s="36"/>
      <c r="AP14" s="37"/>
    </row>
    <row r="15" spans="1:42" ht="18.75" customHeight="1" thickBot="1" x14ac:dyDescent="0.2">
      <c r="A15" s="36"/>
      <c r="B15" s="38"/>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7"/>
    </row>
    <row r="16" spans="1:42" ht="18.75" customHeight="1" thickBot="1" x14ac:dyDescent="0.2">
      <c r="B16" s="38"/>
      <c r="C16" s="303" t="s">
        <v>166</v>
      </c>
      <c r="D16" s="304"/>
      <c r="E16" s="304"/>
      <c r="F16" s="304"/>
      <c r="G16" s="304"/>
      <c r="H16" s="305"/>
      <c r="I16" s="307"/>
      <c r="J16" s="307"/>
      <c r="K16" s="307"/>
      <c r="L16" s="307"/>
      <c r="M16" s="308"/>
      <c r="N16" s="300"/>
      <c r="O16" s="301"/>
      <c r="P16" s="301"/>
      <c r="Q16" s="301"/>
      <c r="R16" s="302"/>
      <c r="S16" s="69" t="s">
        <v>248</v>
      </c>
      <c r="T16" s="300"/>
      <c r="U16" s="301"/>
      <c r="V16" s="301"/>
      <c r="W16" s="301"/>
      <c r="X16" s="302"/>
      <c r="Y16" s="36" t="s">
        <v>269</v>
      </c>
      <c r="Z16" s="36"/>
      <c r="AA16" s="36"/>
      <c r="AB16" s="36"/>
      <c r="AC16" s="36"/>
      <c r="AE16" s="36"/>
      <c r="AF16" s="36"/>
      <c r="AG16" s="36"/>
      <c r="AH16" s="36"/>
      <c r="AI16" s="36"/>
      <c r="AJ16" s="36"/>
      <c r="AK16" s="36"/>
      <c r="AL16" s="36"/>
      <c r="AM16" s="36"/>
      <c r="AN16" s="36"/>
      <c r="AO16" s="36"/>
      <c r="AP16" s="37"/>
    </row>
    <row r="17" spans="2:42" ht="18.75" customHeight="1" thickBot="1" x14ac:dyDescent="0.2">
      <c r="B17" s="38"/>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7"/>
    </row>
    <row r="18" spans="2:42" ht="18.75" customHeight="1" x14ac:dyDescent="0.15">
      <c r="B18" s="38"/>
      <c r="C18" s="309" t="s">
        <v>167</v>
      </c>
      <c r="D18" s="310"/>
      <c r="E18" s="310"/>
      <c r="F18" s="310"/>
      <c r="G18" s="310"/>
      <c r="H18" s="311"/>
      <c r="I18" s="306" t="s">
        <v>246</v>
      </c>
      <c r="J18" s="307"/>
      <c r="K18" s="307"/>
      <c r="L18" s="307"/>
      <c r="M18" s="307"/>
      <c r="N18" s="294"/>
      <c r="O18" s="295"/>
      <c r="P18" s="295"/>
      <c r="Q18" s="295"/>
      <c r="R18" s="296"/>
      <c r="S18" s="40"/>
      <c r="T18" s="40" t="s">
        <v>268</v>
      </c>
      <c r="U18" s="41"/>
      <c r="V18" s="41"/>
      <c r="W18" s="41"/>
      <c r="X18" s="36"/>
      <c r="Y18" s="36"/>
      <c r="Z18" s="36"/>
      <c r="AA18" s="36"/>
      <c r="AB18" s="36"/>
      <c r="AC18" s="36"/>
      <c r="AD18" s="36"/>
      <c r="AE18" s="36"/>
      <c r="AF18" s="36"/>
      <c r="AG18" s="36"/>
      <c r="AH18" s="36"/>
      <c r="AI18" s="36"/>
      <c r="AJ18" s="36"/>
      <c r="AK18" s="36"/>
      <c r="AL18" s="36"/>
      <c r="AM18" s="36"/>
      <c r="AN18" s="36"/>
      <c r="AO18" s="36"/>
      <c r="AP18" s="37"/>
    </row>
    <row r="19" spans="2:42" ht="18.75" customHeight="1" thickBot="1" x14ac:dyDescent="0.2">
      <c r="B19" s="38"/>
      <c r="C19" s="315"/>
      <c r="D19" s="316"/>
      <c r="E19" s="316"/>
      <c r="F19" s="316"/>
      <c r="G19" s="316"/>
      <c r="H19" s="317"/>
      <c r="I19" s="306" t="s">
        <v>247</v>
      </c>
      <c r="J19" s="307"/>
      <c r="K19" s="307"/>
      <c r="L19" s="307"/>
      <c r="M19" s="307"/>
      <c r="N19" s="297"/>
      <c r="O19" s="298"/>
      <c r="P19" s="298"/>
      <c r="Q19" s="298"/>
      <c r="R19" s="299"/>
      <c r="S19" s="40"/>
      <c r="T19" s="40" t="s">
        <v>267</v>
      </c>
      <c r="U19" s="41"/>
      <c r="V19" s="41"/>
      <c r="W19" s="41"/>
      <c r="X19" s="36"/>
      <c r="Y19" s="36"/>
      <c r="Z19" s="36"/>
      <c r="AA19" s="36"/>
      <c r="AB19" s="36"/>
      <c r="AC19" s="36"/>
      <c r="AD19" s="36"/>
      <c r="AE19" s="36"/>
      <c r="AF19" s="36"/>
      <c r="AG19" s="36"/>
      <c r="AH19" s="36"/>
      <c r="AI19" s="36"/>
      <c r="AJ19" s="36"/>
      <c r="AK19" s="36"/>
      <c r="AL19" s="36"/>
      <c r="AM19" s="36"/>
      <c r="AN19" s="36"/>
      <c r="AO19" s="36"/>
      <c r="AP19" s="37"/>
    </row>
    <row r="20" spans="2:42" ht="18.75" customHeight="1" thickBot="1" x14ac:dyDescent="0.2">
      <c r="B20" s="38"/>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7"/>
    </row>
    <row r="21" spans="2:42" ht="18.75" customHeight="1" x14ac:dyDescent="0.15">
      <c r="B21" s="38"/>
      <c r="C21" s="309" t="s">
        <v>168</v>
      </c>
      <c r="D21" s="310"/>
      <c r="E21" s="310"/>
      <c r="F21" s="310"/>
      <c r="G21" s="310"/>
      <c r="H21" s="311"/>
      <c r="I21" s="307" t="s">
        <v>121</v>
      </c>
      <c r="J21" s="307"/>
      <c r="K21" s="307"/>
      <c r="L21" s="307"/>
      <c r="M21" s="307"/>
      <c r="N21" s="320"/>
      <c r="O21" s="321"/>
      <c r="P21" s="321"/>
      <c r="Q21" s="322"/>
      <c r="R21" s="36" t="s">
        <v>169</v>
      </c>
      <c r="S21" s="36"/>
      <c r="T21" s="36"/>
      <c r="U21" s="320"/>
      <c r="V21" s="321"/>
      <c r="W21" s="321"/>
      <c r="X21" s="322"/>
      <c r="Y21" s="36" t="s">
        <v>170</v>
      </c>
      <c r="Z21" s="36"/>
      <c r="AA21" s="36"/>
      <c r="AB21" s="36"/>
      <c r="AC21" s="36"/>
      <c r="AD21" s="36"/>
      <c r="AE21" s="36"/>
      <c r="AF21" s="36"/>
      <c r="AG21" s="36"/>
      <c r="AH21" s="36"/>
      <c r="AI21" s="36"/>
      <c r="AJ21" s="36"/>
      <c r="AK21" s="36"/>
      <c r="AL21" s="36"/>
      <c r="AM21" s="36"/>
      <c r="AN21" s="36"/>
      <c r="AO21" s="36"/>
      <c r="AP21" s="37"/>
    </row>
    <row r="22" spans="2:42" ht="18.75" customHeight="1" thickBot="1" x14ac:dyDescent="0.2">
      <c r="B22" s="38"/>
      <c r="C22" s="315"/>
      <c r="D22" s="316"/>
      <c r="E22" s="316"/>
      <c r="F22" s="316"/>
      <c r="G22" s="316"/>
      <c r="H22" s="317"/>
      <c r="I22" s="307" t="s">
        <v>122</v>
      </c>
      <c r="J22" s="307"/>
      <c r="K22" s="307"/>
      <c r="L22" s="307"/>
      <c r="M22" s="307"/>
      <c r="N22" s="323"/>
      <c r="O22" s="324"/>
      <c r="P22" s="324"/>
      <c r="Q22" s="325"/>
      <c r="R22" s="36" t="s">
        <v>171</v>
      </c>
      <c r="S22" s="36"/>
      <c r="T22" s="36"/>
      <c r="U22" s="323"/>
      <c r="V22" s="324"/>
      <c r="W22" s="324"/>
      <c r="X22" s="325"/>
      <c r="Y22" s="36" t="s">
        <v>172</v>
      </c>
      <c r="Z22" s="36"/>
      <c r="AA22" s="36"/>
      <c r="AB22" s="36"/>
      <c r="AC22" s="36"/>
      <c r="AD22" s="36"/>
      <c r="AE22" s="36"/>
      <c r="AF22" s="36"/>
      <c r="AG22" s="36"/>
      <c r="AH22" s="36"/>
      <c r="AI22" s="36"/>
      <c r="AJ22" s="36"/>
      <c r="AK22" s="36"/>
      <c r="AL22" s="36"/>
      <c r="AM22" s="36"/>
      <c r="AN22" s="36"/>
      <c r="AO22" s="36"/>
      <c r="AP22" s="37"/>
    </row>
    <row r="23" spans="2:42" ht="18.75" customHeight="1" x14ac:dyDescent="0.15">
      <c r="B23" s="38"/>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7"/>
    </row>
    <row r="24" spans="2:42" ht="18.75" customHeight="1" x14ac:dyDescent="0.15">
      <c r="B24" s="38"/>
      <c r="C24" s="318" t="s">
        <v>173</v>
      </c>
      <c r="D24" s="310"/>
      <c r="E24" s="310"/>
      <c r="F24" s="310"/>
      <c r="G24" s="310"/>
      <c r="H24" s="311"/>
      <c r="I24" s="42"/>
      <c r="J24" s="42"/>
      <c r="K24" s="42"/>
      <c r="L24" s="42"/>
      <c r="M24" s="42"/>
      <c r="N24" s="42"/>
      <c r="O24" s="42"/>
      <c r="P24" s="42"/>
      <c r="Q24" s="42"/>
      <c r="R24" s="42"/>
      <c r="S24" s="42"/>
      <c r="T24" s="42"/>
      <c r="U24" s="42"/>
      <c r="V24" s="42"/>
      <c r="W24" s="42"/>
      <c r="X24" s="42"/>
      <c r="Y24" s="42"/>
      <c r="Z24" s="42"/>
      <c r="AA24" s="42"/>
      <c r="AB24" s="42"/>
      <c r="AC24" s="36"/>
      <c r="AD24" s="36"/>
      <c r="AE24" s="36"/>
      <c r="AF24" s="36"/>
      <c r="AG24" s="36"/>
      <c r="AH24" s="36"/>
      <c r="AI24" s="36"/>
      <c r="AJ24" s="36"/>
      <c r="AK24" s="36"/>
      <c r="AL24" s="36"/>
      <c r="AM24" s="36"/>
      <c r="AN24" s="36"/>
      <c r="AO24" s="36"/>
      <c r="AP24" s="37"/>
    </row>
    <row r="25" spans="2:42" ht="18.75" customHeight="1" x14ac:dyDescent="0.15">
      <c r="B25" s="38"/>
      <c r="C25" s="312"/>
      <c r="D25" s="313"/>
      <c r="E25" s="313"/>
      <c r="F25" s="313"/>
      <c r="G25" s="313"/>
      <c r="H25" s="314"/>
      <c r="I25" s="42"/>
      <c r="J25" s="319"/>
      <c r="K25" s="319"/>
      <c r="L25" s="319"/>
      <c r="M25" s="319"/>
      <c r="N25" s="319"/>
      <c r="O25" s="319"/>
      <c r="P25" s="319"/>
      <c r="Q25" s="319"/>
      <c r="R25" s="319"/>
      <c r="S25" s="319"/>
      <c r="T25" s="319"/>
      <c r="U25" s="319"/>
      <c r="V25" s="319"/>
      <c r="W25" s="319"/>
      <c r="X25" s="319"/>
      <c r="Y25" s="319"/>
      <c r="Z25" s="319"/>
      <c r="AA25" s="319"/>
      <c r="AB25" s="42"/>
      <c r="AC25" s="36" t="s">
        <v>174</v>
      </c>
      <c r="AD25" s="36"/>
      <c r="AE25" s="36"/>
      <c r="AF25" s="36"/>
      <c r="AG25" s="36"/>
      <c r="AH25" s="36"/>
      <c r="AI25" s="36"/>
      <c r="AJ25" s="36"/>
      <c r="AK25" s="36"/>
      <c r="AL25" s="36"/>
      <c r="AM25" s="36"/>
      <c r="AN25" s="36"/>
      <c r="AO25" s="36"/>
      <c r="AP25" s="37"/>
    </row>
    <row r="26" spans="2:42" ht="18.75" customHeight="1" x14ac:dyDescent="0.15">
      <c r="B26" s="38"/>
      <c r="C26" s="312"/>
      <c r="D26" s="313"/>
      <c r="E26" s="313"/>
      <c r="F26" s="313"/>
      <c r="G26" s="313"/>
      <c r="H26" s="314"/>
      <c r="I26" s="42"/>
      <c r="J26" s="319"/>
      <c r="K26" s="319"/>
      <c r="L26" s="319"/>
      <c r="M26" s="319"/>
      <c r="N26" s="319"/>
      <c r="O26" s="319"/>
      <c r="P26" s="319"/>
      <c r="Q26" s="319"/>
      <c r="R26" s="319"/>
      <c r="S26" s="319"/>
      <c r="T26" s="319"/>
      <c r="U26" s="319"/>
      <c r="V26" s="319"/>
      <c r="W26" s="319"/>
      <c r="X26" s="319"/>
      <c r="Y26" s="319"/>
      <c r="Z26" s="319"/>
      <c r="AA26" s="319"/>
      <c r="AB26" s="42"/>
      <c r="AC26" s="36"/>
      <c r="AD26" s="36"/>
      <c r="AE26" s="36"/>
      <c r="AF26" s="36"/>
      <c r="AG26" s="36"/>
      <c r="AH26" s="36"/>
      <c r="AI26" s="36"/>
      <c r="AJ26" s="36"/>
      <c r="AK26" s="36"/>
      <c r="AL26" s="36"/>
      <c r="AM26" s="36"/>
      <c r="AN26" s="36"/>
      <c r="AO26" s="36"/>
      <c r="AP26" s="37"/>
    </row>
    <row r="27" spans="2:42" ht="18.75" customHeight="1" x14ac:dyDescent="0.15">
      <c r="B27" s="38"/>
      <c r="C27" s="312"/>
      <c r="D27" s="313"/>
      <c r="E27" s="313"/>
      <c r="F27" s="313"/>
      <c r="G27" s="313"/>
      <c r="H27" s="314"/>
      <c r="I27" s="42"/>
      <c r="J27" s="319"/>
      <c r="K27" s="319"/>
      <c r="L27" s="319"/>
      <c r="M27" s="319"/>
      <c r="N27" s="319"/>
      <c r="O27" s="319"/>
      <c r="P27" s="319"/>
      <c r="Q27" s="319"/>
      <c r="R27" s="319"/>
      <c r="S27" s="319"/>
      <c r="T27" s="319"/>
      <c r="U27" s="319"/>
      <c r="V27" s="319"/>
      <c r="W27" s="319"/>
      <c r="X27" s="319"/>
      <c r="Y27" s="319"/>
      <c r="Z27" s="319"/>
      <c r="AA27" s="319"/>
      <c r="AB27" s="42"/>
      <c r="AC27" s="36"/>
      <c r="AD27" s="36"/>
      <c r="AE27" s="36"/>
      <c r="AF27" s="36"/>
      <c r="AG27" s="36"/>
      <c r="AH27" s="36"/>
      <c r="AI27" s="36"/>
      <c r="AJ27" s="36"/>
      <c r="AK27" s="36"/>
      <c r="AL27" s="36"/>
      <c r="AM27" s="36"/>
      <c r="AN27" s="36"/>
      <c r="AO27" s="36"/>
      <c r="AP27" s="37"/>
    </row>
    <row r="28" spans="2:42" ht="18.75" customHeight="1" x14ac:dyDescent="0.15">
      <c r="B28" s="38"/>
      <c r="C28" s="315"/>
      <c r="D28" s="316"/>
      <c r="E28" s="316"/>
      <c r="F28" s="316"/>
      <c r="G28" s="316"/>
      <c r="H28" s="317"/>
      <c r="I28" s="42"/>
      <c r="J28" s="42"/>
      <c r="K28" s="42"/>
      <c r="L28" s="42"/>
      <c r="M28" s="42"/>
      <c r="N28" s="42"/>
      <c r="O28" s="42"/>
      <c r="P28" s="42"/>
      <c r="Q28" s="42"/>
      <c r="R28" s="42"/>
      <c r="S28" s="42"/>
      <c r="T28" s="42"/>
      <c r="U28" s="42"/>
      <c r="V28" s="42"/>
      <c r="W28" s="42"/>
      <c r="X28" s="42"/>
      <c r="Y28" s="42"/>
      <c r="Z28" s="42"/>
      <c r="AA28" s="42"/>
      <c r="AB28" s="42"/>
      <c r="AC28" s="36"/>
      <c r="AD28" s="36"/>
      <c r="AE28" s="36"/>
      <c r="AF28" s="36"/>
      <c r="AG28" s="36"/>
      <c r="AH28" s="36"/>
      <c r="AI28" s="36"/>
      <c r="AJ28" s="36"/>
      <c r="AK28" s="36"/>
      <c r="AL28" s="36"/>
      <c r="AM28" s="36"/>
      <c r="AN28" s="36"/>
      <c r="AO28" s="36"/>
      <c r="AP28" s="37"/>
    </row>
    <row r="29" spans="2:42" ht="18.75" customHeight="1" x14ac:dyDescent="0.15">
      <c r="B29" s="38"/>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7"/>
    </row>
    <row r="30" spans="2:42" ht="18.75" customHeight="1" x14ac:dyDescent="0.15">
      <c r="B30" s="43"/>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5"/>
    </row>
    <row r="31" spans="2:42" ht="18.75" customHeight="1" x14ac:dyDescent="0.15">
      <c r="B31" s="38"/>
      <c r="C31" s="36" t="s">
        <v>175</v>
      </c>
      <c r="D31" s="36" t="s">
        <v>176</v>
      </c>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7"/>
    </row>
    <row r="32" spans="2:42" ht="18.75" customHeight="1" x14ac:dyDescent="0.15">
      <c r="B32" s="38"/>
      <c r="C32" s="36"/>
      <c r="D32" s="36" t="s">
        <v>177</v>
      </c>
      <c r="E32" s="307" t="s">
        <v>178</v>
      </c>
      <c r="F32" s="307"/>
      <c r="G32" s="307"/>
      <c r="H32" s="307"/>
      <c r="I32" s="307"/>
      <c r="J32" s="307"/>
      <c r="K32" s="307"/>
      <c r="L32" s="36" t="s">
        <v>179</v>
      </c>
      <c r="M32" s="36" t="s">
        <v>180</v>
      </c>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7"/>
    </row>
    <row r="33" spans="2:42" ht="18.75" customHeight="1" x14ac:dyDescent="0.15">
      <c r="B33" s="38"/>
      <c r="C33" s="36"/>
      <c r="D33" s="36" t="s">
        <v>181</v>
      </c>
      <c r="E33" s="307" t="s">
        <v>182</v>
      </c>
      <c r="F33" s="307"/>
      <c r="G33" s="307"/>
      <c r="H33" s="307"/>
      <c r="I33" s="307"/>
      <c r="J33" s="307"/>
      <c r="K33" s="307"/>
      <c r="L33" s="36" t="s">
        <v>183</v>
      </c>
      <c r="M33" s="36" t="s">
        <v>275</v>
      </c>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7"/>
    </row>
    <row r="34" spans="2:42" ht="18.75" customHeight="1" thickBot="1" x14ac:dyDescent="0.2">
      <c r="B34" s="46"/>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8"/>
    </row>
  </sheetData>
  <sheetProtection algorithmName="SHA-512" hashValue="0eIw626LXvZrprfpZnQm3k9UJJugZCvWMmGraxvrwat0lK8Hf5dasBZ9gj/iCUOghhpNCPsa0N21uO69CTX5Fw==" saltValue="L2u3u3Kdi94IouGwlu6sGw==" spinCount="100000" sheet="1" selectLockedCells="1"/>
  <mergeCells count="37">
    <mergeCell ref="N13:Q13"/>
    <mergeCell ref="I14:M14"/>
    <mergeCell ref="N14:Q14"/>
    <mergeCell ref="I11:M11"/>
    <mergeCell ref="N11:T11"/>
    <mergeCell ref="C18:H19"/>
    <mergeCell ref="I18:M18"/>
    <mergeCell ref="I19:M19"/>
    <mergeCell ref="N18:R18"/>
    <mergeCell ref="N19:R19"/>
    <mergeCell ref="C24:H28"/>
    <mergeCell ref="J25:AA27"/>
    <mergeCell ref="E32:K32"/>
    <mergeCell ref="E33:K33"/>
    <mergeCell ref="C21:H22"/>
    <mergeCell ref="I21:M21"/>
    <mergeCell ref="N21:Q21"/>
    <mergeCell ref="U21:X21"/>
    <mergeCell ref="I22:M22"/>
    <mergeCell ref="N22:Q22"/>
    <mergeCell ref="U22:X22"/>
    <mergeCell ref="T16:X16"/>
    <mergeCell ref="C6:H6"/>
    <mergeCell ref="I6:J6"/>
    <mergeCell ref="K6:L6"/>
    <mergeCell ref="C8:H8"/>
    <mergeCell ref="I8:M8"/>
    <mergeCell ref="N8:Q8"/>
    <mergeCell ref="C16:H16"/>
    <mergeCell ref="I16:M16"/>
    <mergeCell ref="N16:R16"/>
    <mergeCell ref="C10:H14"/>
    <mergeCell ref="I10:M10"/>
    <mergeCell ref="N10:T10"/>
    <mergeCell ref="I12:M12"/>
    <mergeCell ref="N12:Q12"/>
    <mergeCell ref="I13:M13"/>
  </mergeCells>
  <phoneticPr fontId="1"/>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LIST!$C$6:$C$7</xm:f>
          </x14:formula1>
          <xm:sqref>N8:Q8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C52"/>
  <sheetViews>
    <sheetView workbookViewId="0">
      <selection activeCell="L57" sqref="L57:N57"/>
    </sheetView>
  </sheetViews>
  <sheetFormatPr defaultColWidth="3.125" defaultRowHeight="18.75" customHeight="1" x14ac:dyDescent="0.15"/>
  <cols>
    <col min="1" max="1" width="3.125" style="50"/>
    <col min="2" max="2" width="21.625" style="50" bestFit="1" customWidth="1"/>
    <col min="3" max="3" width="18.375" style="50" bestFit="1" customWidth="1"/>
    <col min="4" max="16384" width="3.125" style="50"/>
  </cols>
  <sheetData>
    <row r="2" spans="2:3" ht="18.75" customHeight="1" x14ac:dyDescent="0.15">
      <c r="B2" s="49" t="s">
        <v>184</v>
      </c>
    </row>
    <row r="3" spans="2:3" ht="18.75" customHeight="1" x14ac:dyDescent="0.15">
      <c r="B3" s="50" t="s">
        <v>185</v>
      </c>
      <c r="C3" s="50" t="s">
        <v>186</v>
      </c>
    </row>
    <row r="4" spans="2:3" ht="18.75" customHeight="1" x14ac:dyDescent="0.15">
      <c r="C4" s="50" t="s">
        <v>44</v>
      </c>
    </row>
    <row r="6" spans="2:3" ht="18.75" customHeight="1" x14ac:dyDescent="0.15">
      <c r="B6" s="50" t="s">
        <v>200</v>
      </c>
      <c r="C6" s="50">
        <v>4</v>
      </c>
    </row>
    <row r="7" spans="2:3" ht="18.75" customHeight="1" x14ac:dyDescent="0.15">
      <c r="C7" s="50">
        <v>5</v>
      </c>
    </row>
    <row r="9" spans="2:3" ht="18.75" customHeight="1" x14ac:dyDescent="0.15">
      <c r="B9" s="50" t="s">
        <v>201</v>
      </c>
      <c r="C9" s="50" t="s">
        <v>202</v>
      </c>
    </row>
    <row r="10" spans="2:3" ht="18.75" customHeight="1" x14ac:dyDescent="0.15">
      <c r="C10" s="50" t="s">
        <v>203</v>
      </c>
    </row>
    <row r="12" spans="2:3" ht="18.75" customHeight="1" x14ac:dyDescent="0.15">
      <c r="B12" s="50" t="s">
        <v>205</v>
      </c>
      <c r="C12" s="50" t="s">
        <v>206</v>
      </c>
    </row>
    <row r="13" spans="2:3" ht="18.75" customHeight="1" x14ac:dyDescent="0.15">
      <c r="C13" s="50" t="s">
        <v>207</v>
      </c>
    </row>
    <row r="14" spans="2:3" ht="18.75" customHeight="1" x14ac:dyDescent="0.15">
      <c r="C14" s="50" t="s">
        <v>208</v>
      </c>
    </row>
    <row r="15" spans="2:3" ht="18.75" customHeight="1" x14ac:dyDescent="0.15">
      <c r="C15" s="50" t="s">
        <v>209</v>
      </c>
    </row>
    <row r="16" spans="2:3" ht="18.75" customHeight="1" x14ac:dyDescent="0.15">
      <c r="C16" s="50" t="s">
        <v>210</v>
      </c>
    </row>
    <row r="17" spans="2:3" ht="18.75" customHeight="1" x14ac:dyDescent="0.15">
      <c r="C17" s="50" t="s">
        <v>211</v>
      </c>
    </row>
    <row r="19" spans="2:3" ht="18.75" customHeight="1" x14ac:dyDescent="0.15">
      <c r="B19" s="50" t="s">
        <v>187</v>
      </c>
      <c r="C19" s="50" t="s">
        <v>212</v>
      </c>
    </row>
    <row r="20" spans="2:3" ht="18.75" customHeight="1" x14ac:dyDescent="0.15">
      <c r="C20" s="50" t="s">
        <v>213</v>
      </c>
    </row>
    <row r="22" spans="2:3" ht="18.75" customHeight="1" x14ac:dyDescent="0.15">
      <c r="B22" s="50" t="s">
        <v>227</v>
      </c>
      <c r="C22" s="50" t="s">
        <v>228</v>
      </c>
    </row>
    <row r="23" spans="2:3" ht="18.75" customHeight="1" x14ac:dyDescent="0.15">
      <c r="C23" s="50" t="s">
        <v>229</v>
      </c>
    </row>
    <row r="24" spans="2:3" ht="18.75" customHeight="1" x14ac:dyDescent="0.15">
      <c r="C24" s="50" t="s">
        <v>211</v>
      </c>
    </row>
    <row r="26" spans="2:3" ht="18.75" customHeight="1" x14ac:dyDescent="0.15">
      <c r="B26" s="50" t="s">
        <v>230</v>
      </c>
      <c r="C26" s="50" t="s">
        <v>231</v>
      </c>
    </row>
    <row r="27" spans="2:3" ht="18.75" customHeight="1" x14ac:dyDescent="0.15">
      <c r="C27" s="50" t="s">
        <v>84</v>
      </c>
    </row>
    <row r="29" spans="2:3" ht="18.75" customHeight="1" x14ac:dyDescent="0.15">
      <c r="B29" s="50" t="s">
        <v>188</v>
      </c>
      <c r="C29" s="50" t="s">
        <v>57</v>
      </c>
    </row>
    <row r="30" spans="2:3" ht="18.75" customHeight="1" x14ac:dyDescent="0.15">
      <c r="C30" s="50" t="s">
        <v>59</v>
      </c>
    </row>
    <row r="32" spans="2:3" ht="18.75" customHeight="1" x14ac:dyDescent="0.15">
      <c r="B32" s="50" t="s">
        <v>232</v>
      </c>
      <c r="C32" s="50" t="s">
        <v>233</v>
      </c>
    </row>
    <row r="33" spans="2:3" ht="18.75" customHeight="1" x14ac:dyDescent="0.15">
      <c r="C33" s="50" t="s">
        <v>95</v>
      </c>
    </row>
    <row r="35" spans="2:3" ht="18.75" customHeight="1" x14ac:dyDescent="0.15">
      <c r="B35" s="50" t="s">
        <v>234</v>
      </c>
      <c r="C35" s="50" t="s">
        <v>235</v>
      </c>
    </row>
    <row r="36" spans="2:3" ht="18.75" customHeight="1" x14ac:dyDescent="0.15">
      <c r="C36" s="50" t="s">
        <v>236</v>
      </c>
    </row>
    <row r="38" spans="2:3" ht="18.75" customHeight="1" x14ac:dyDescent="0.15">
      <c r="B38" s="50" t="s">
        <v>240</v>
      </c>
      <c r="C38" s="50" t="s">
        <v>241</v>
      </c>
    </row>
    <row r="39" spans="2:3" ht="18.75" customHeight="1" x14ac:dyDescent="0.15">
      <c r="C39" s="50" t="s">
        <v>242</v>
      </c>
    </row>
    <row r="40" spans="2:3" ht="18.75" customHeight="1" x14ac:dyDescent="0.15">
      <c r="C40" s="50" t="s">
        <v>243</v>
      </c>
    </row>
    <row r="41" spans="2:3" ht="18.75" customHeight="1" x14ac:dyDescent="0.15">
      <c r="C41" s="50" t="s">
        <v>244</v>
      </c>
    </row>
    <row r="43" spans="2:3" ht="18.75" customHeight="1" x14ac:dyDescent="0.15">
      <c r="B43" s="50" t="s">
        <v>256</v>
      </c>
      <c r="C43" s="70" t="s">
        <v>257</v>
      </c>
    </row>
    <row r="44" spans="2:3" ht="18.75" customHeight="1" x14ac:dyDescent="0.15">
      <c r="C44" s="70" t="s">
        <v>258</v>
      </c>
    </row>
    <row r="45" spans="2:3" ht="18.75" customHeight="1" x14ac:dyDescent="0.15">
      <c r="C45" s="70" t="s">
        <v>259</v>
      </c>
    </row>
    <row r="46" spans="2:3" ht="18.75" customHeight="1" x14ac:dyDescent="0.15">
      <c r="C46" s="70" t="s">
        <v>260</v>
      </c>
    </row>
    <row r="47" spans="2:3" ht="18.75" customHeight="1" x14ac:dyDescent="0.15">
      <c r="C47" s="70" t="s">
        <v>261</v>
      </c>
    </row>
    <row r="48" spans="2:3" ht="18.75" customHeight="1" x14ac:dyDescent="0.15">
      <c r="C48" s="70" t="s">
        <v>262</v>
      </c>
    </row>
    <row r="50" spans="2:3" ht="18.75" customHeight="1" x14ac:dyDescent="0.15">
      <c r="B50" s="50" t="s">
        <v>263</v>
      </c>
      <c r="C50" s="50" t="s">
        <v>264</v>
      </c>
    </row>
    <row r="51" spans="2:3" ht="18.75" customHeight="1" x14ac:dyDescent="0.15">
      <c r="C51" s="50" t="s">
        <v>265</v>
      </c>
    </row>
    <row r="52" spans="2:3" ht="18.75" customHeight="1" x14ac:dyDescent="0.15">
      <c r="C52" s="50" t="s">
        <v>266</v>
      </c>
    </row>
  </sheetData>
  <sheetProtection algorithmName="SHA-512" hashValue="D+33RC6bh172jH1eCpGU/X7rra3LzscZ0I7dD0yIptCufmDgo/PqS9pVKKTG4GQsBlEr2y2ziw7Z+lZUepDlwQ==" saltValue="DbhmeYMgBimcNAq0yeiYZg==" spinCount="100000" sheet="1" objects="1" scenarios="1" selectLockedCells="1"/>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7BD2A282-D6F1-4729-BC29-4E521516122F}">
            <xm:f>工事店入力フォーム!$Z$51=$C$23</xm:f>
            <x14:dxf>
              <fill>
                <patternFill>
                  <bgColor rgb="FFFFFF00"/>
                </patternFill>
              </fill>
            </x14:dxf>
          </x14:cfRule>
          <x14:cfRule type="expression" priority="3" id="{635A6157-1027-4075-8A74-D63263BB8746}">
            <xm:f>工事店入力フォーム!$Z$51=$C$23</xm:f>
            <x14:dxf/>
          </x14:cfRule>
          <xm:sqref>Z52:AE52</xm:sqref>
        </x14:conditionalFormatting>
        <x14:conditionalFormatting xmlns:xm="http://schemas.microsoft.com/office/excel/2006/main">
          <x14:cfRule type="expression" priority="1" id="{89D616C7-A55C-490F-AF0E-AC6B5C2B53C5}">
            <xm:f>工事店入力フォーム!$L$57=OR($C$50:$C$52)</xm:f>
            <x14:dxf/>
          </x14:cfRule>
          <xm:sqref>L57:N57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事前協議書</vt:lpstr>
      <vt:lpstr>工事店入力フォーム</vt:lpstr>
      <vt:lpstr>職員入力欄</vt:lpstr>
      <vt:lpstr>LIST</vt:lpstr>
      <vt:lpstr>工事店入力フォーム!Print_Area</vt:lpstr>
      <vt:lpstr>職員入力欄!Print_Area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2023-10-16T10:09:48Z</cp:lastPrinted>
  <dcterms:created xsi:type="dcterms:W3CDTF">2023-04-10T01:54:28Z</dcterms:created>
  <dcterms:modified xsi:type="dcterms:W3CDTF">2026-04-23T10:28:46Z</dcterms:modified>
</cp:coreProperties>
</file>